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ST Monitorização e Avaliação de Programa\PDR2020\13.MONITORIZAÇÃO\SITE\2024_03_31\"/>
    </mc:Choice>
  </mc:AlternateContent>
  <xr:revisionPtr revIDLastSave="0" documentId="13_ncr:1_{F74C5A57-8541-48C2-9569-C2840E316A1D}" xr6:coauthVersionLast="47" xr6:coauthVersionMax="47" xr10:uidLastSave="{00000000-0000-0000-0000-000000000000}"/>
  <bookViews>
    <workbookView xWindow="-110" yWindow="-110" windowWidth="19420" windowHeight="10420" xr2:uid="{87025EF2-CF08-4A10-9EDE-044FBB0260FA}"/>
  </bookViews>
  <sheets>
    <sheet name="ProSel_OP" sheetId="1" r:id="rId1"/>
  </sheets>
  <definedNames>
    <definedName name="_xlnm.Print_Area" localSheetId="0">ProSel_OP!$B$1:$R$86</definedName>
    <definedName name="org" localSheetId="0">#REF!</definedName>
    <definedName name="org">#REF!</definedName>
    <definedName name="_xlnm.Print_Titles" localSheetId="0">ProSel_OP!$B:$B,ProSel_OP!$1:$13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0" i="1" l="1"/>
  <c r="D60" i="1"/>
  <c r="Q60" i="1"/>
  <c r="K60" i="1"/>
  <c r="I60" i="1"/>
  <c r="R60" i="1"/>
  <c r="P60" i="1"/>
  <c r="O60" i="1"/>
  <c r="N60" i="1"/>
  <c r="M60" i="1"/>
  <c r="J60" i="1"/>
  <c r="H60" i="1"/>
  <c r="G60" i="1"/>
  <c r="F60" i="1"/>
  <c r="E60" i="1"/>
  <c r="O51" i="1"/>
  <c r="O49" i="1" s="1"/>
  <c r="G51" i="1"/>
  <c r="G49" i="1" s="1"/>
  <c r="N51" i="1"/>
  <c r="F51" i="1"/>
  <c r="M51" i="1"/>
  <c r="M49" i="1" s="1"/>
  <c r="L51" i="1"/>
  <c r="L49" i="1" s="1"/>
  <c r="K51" i="1"/>
  <c r="K49" i="1" s="1"/>
  <c r="R51" i="1"/>
  <c r="R49" i="1" s="1"/>
  <c r="P51" i="1"/>
  <c r="J51" i="1"/>
  <c r="J49" i="1" s="1"/>
  <c r="H51" i="1"/>
  <c r="Q51" i="1"/>
  <c r="Q49" i="1" s="1"/>
  <c r="I51" i="1"/>
  <c r="I49" i="1" s="1"/>
  <c r="E49" i="1"/>
  <c r="D49" i="1"/>
  <c r="Q37" i="1"/>
  <c r="I37" i="1"/>
  <c r="P37" i="1"/>
  <c r="H37" i="1"/>
  <c r="O37" i="1"/>
  <c r="G37" i="1"/>
  <c r="N37" i="1"/>
  <c r="F37" i="1"/>
  <c r="M37" i="1"/>
  <c r="E37" i="1"/>
  <c r="R37" i="1"/>
  <c r="L37" i="1"/>
  <c r="J37" i="1"/>
  <c r="D37" i="1"/>
  <c r="K37" i="1"/>
  <c r="Q21" i="1"/>
  <c r="I21" i="1"/>
  <c r="P21" i="1"/>
  <c r="H21" i="1"/>
  <c r="O21" i="1"/>
  <c r="G21" i="1"/>
  <c r="N21" i="1"/>
  <c r="F21" i="1"/>
  <c r="M21" i="1"/>
  <c r="E21" i="1"/>
  <c r="R21" i="1"/>
  <c r="L21" i="1"/>
  <c r="J21" i="1"/>
  <c r="D21" i="1"/>
  <c r="K21" i="1"/>
  <c r="R14" i="1"/>
  <c r="J14" i="1"/>
  <c r="J12" i="1" s="1"/>
  <c r="Q14" i="1"/>
  <c r="Q12" i="1" s="1"/>
  <c r="I14" i="1"/>
  <c r="I12" i="1" s="1"/>
  <c r="P14" i="1"/>
  <c r="H14" i="1"/>
  <c r="O14" i="1"/>
  <c r="G14" i="1"/>
  <c r="G12" i="1" s="1"/>
  <c r="N14" i="1"/>
  <c r="F14" i="1"/>
  <c r="M14" i="1"/>
  <c r="M12" i="1" s="1"/>
  <c r="K14" i="1"/>
  <c r="K12" i="1" s="1"/>
  <c r="E14" i="1"/>
  <c r="L14" i="1"/>
  <c r="D14" i="1"/>
  <c r="O12" i="1" l="1"/>
  <c r="E12" i="1"/>
  <c r="R12" i="1"/>
  <c r="D12" i="1"/>
  <c r="F49" i="1"/>
  <c r="F12" i="1" s="1"/>
  <c r="N49" i="1"/>
  <c r="N12" i="1" s="1"/>
  <c r="L12" i="1"/>
  <c r="H49" i="1"/>
  <c r="H12" i="1" s="1"/>
  <c r="P49" i="1"/>
  <c r="P12" i="1" s="1"/>
</calcChain>
</file>

<file path=xl/sharedStrings.xml><?xml version="1.0" encoding="utf-8"?>
<sst xmlns="http://schemas.openxmlformats.org/spreadsheetml/2006/main" count="160" uniqueCount="140">
  <si>
    <t>Indicadores de monitorização: 2014-2022 (por Áreas de Intervenção e Operações PDR2020)</t>
  </si>
  <si>
    <t>Processo de seleção (candidaturas apresentadas, analisadas, decididas e contratadas)</t>
  </si>
  <si>
    <t>ÁREAS DE INTERVENÇÃO / OPERAÇÕES PDR2020</t>
  </si>
  <si>
    <t>PROGRAMAÇÃO
2014-2022  [a]</t>
  </si>
  <si>
    <t>DOTAÇÃO
CONSIGNADA</t>
  </si>
  <si>
    <t>CANDIDATURAS
APRESENTADAS [c]</t>
  </si>
  <si>
    <t>CANDIDATURAS
ANALISADAS [d]</t>
  </si>
  <si>
    <t>CANDIDATURAS DECIDIDAS [e]</t>
  </si>
  <si>
    <t>CONTRATOS</t>
  </si>
  <si>
    <t>Transitados</t>
  </si>
  <si>
    <t>Concursos [b]</t>
  </si>
  <si>
    <t>Total  [f]</t>
  </si>
  <si>
    <t>Aprovadas</t>
  </si>
  <si>
    <t>Indeferidas</t>
  </si>
  <si>
    <t>Despesa
pública</t>
  </si>
  <si>
    <t>Nº</t>
  </si>
  <si>
    <t>Investimen-
to/Custo</t>
  </si>
  <si>
    <t>Investimen-
to elegível</t>
  </si>
  <si>
    <t>mil euros</t>
  </si>
  <si>
    <t>PDR2020</t>
  </si>
  <si>
    <t>A1</t>
  </si>
  <si>
    <t>INOVAÇÃO E CONHECIMENTO</t>
  </si>
  <si>
    <t>1.0.1</t>
  </si>
  <si>
    <t>Grupos operacionais</t>
  </si>
  <si>
    <t>2.1.1</t>
  </si>
  <si>
    <t>Ações de formação</t>
  </si>
  <si>
    <t>2.1.4</t>
  </si>
  <si>
    <t>Ações de informação</t>
  </si>
  <si>
    <t>2.2.1</t>
  </si>
  <si>
    <t>Apoio ao fornecimento de serviços de aconselhamento agrícola e florestal</t>
  </si>
  <si>
    <t>2.2.2</t>
  </si>
  <si>
    <t>Apoio à criação de serviços de aconselhamento</t>
  </si>
  <si>
    <t>2.2.3</t>
  </si>
  <si>
    <t>Apoio à formação de conselheiros das entidades prestadoras do serviço de aconselhamento</t>
  </si>
  <si>
    <t>A2</t>
  </si>
  <si>
    <t>COMPETITIVIDADE E ORGANIZAÇÃO DA PRODUÇÃO</t>
  </si>
  <si>
    <t>3.1.1</t>
  </si>
  <si>
    <t>Jovens agricultores</t>
  </si>
  <si>
    <t>3.1.2</t>
  </si>
  <si>
    <t>Investimento de jovens agricultores na exploração agrícola</t>
  </si>
  <si>
    <t>3.2.1</t>
  </si>
  <si>
    <t>Investimento na exploração agrícola</t>
  </si>
  <si>
    <t>3.2.2</t>
  </si>
  <si>
    <t>Pequenos investimentos nas explorações agrícolas</t>
  </si>
  <si>
    <t>3.3.1</t>
  </si>
  <si>
    <t>Investimento na transformação e comercialização de produtos agrícolas</t>
  </si>
  <si>
    <t>3.3.2</t>
  </si>
  <si>
    <t>Pequenos investimentos na transformação e comercialização de produtos agrícolas</t>
  </si>
  <si>
    <t>3.4.1</t>
  </si>
  <si>
    <t>Desenvolvimento do regadio eficiente</t>
  </si>
  <si>
    <t>3.4.2</t>
  </si>
  <si>
    <t xml:space="preserve"> Melhoria da eficiência dos regadios existentes</t>
  </si>
  <si>
    <t>3.4.3</t>
  </si>
  <si>
    <t>Drenagem e estruturação fundiária</t>
  </si>
  <si>
    <t>4.0.1</t>
  </si>
  <si>
    <t>Investimentos em produtos florestais identificados como agrícolas no Anexo I do Tratado</t>
  </si>
  <si>
    <t>4.0.2</t>
  </si>
  <si>
    <t>Investimentos em produtos florestais não identificados como agrícolas no Anexo I do Tratado</t>
  </si>
  <si>
    <t>5.1.1</t>
  </si>
  <si>
    <t>Criação de agrupamentos e organizações de produtores</t>
  </si>
  <si>
    <t>5.2.1</t>
  </si>
  <si>
    <t>Organizações interprofissionais</t>
  </si>
  <si>
    <t>6.2.1</t>
  </si>
  <si>
    <t>Prevenção de calamidades e catástrofes naturais</t>
  </si>
  <si>
    <t>6.2.2</t>
  </si>
  <si>
    <t>Restabelecimento do potencial produtivo</t>
  </si>
  <si>
    <t>A3</t>
  </si>
  <si>
    <t>AMBIENTE, EFICIÊNCIA NO USO DE RECURSOS E CLIMA</t>
  </si>
  <si>
    <t>7.8.3</t>
  </si>
  <si>
    <t>Recursos genéticos - Conservação e melhoramento de recursos genéticos animais</t>
  </si>
  <si>
    <t>7.8.4</t>
  </si>
  <si>
    <t>Recursos genéticos - Conservação e melhoramento de recursos genéticos vegetais</t>
  </si>
  <si>
    <t>7.8.5</t>
  </si>
  <si>
    <t>Conservação e melhoramento de recursos genéticos florestais</t>
  </si>
  <si>
    <t>7.11.1</t>
  </si>
  <si>
    <t>Investimentos não produtivos</t>
  </si>
  <si>
    <t xml:space="preserve"> 8.1.1</t>
  </si>
  <si>
    <t>Florestação de terras agrícolas e não-agrícolas</t>
  </si>
  <si>
    <t xml:space="preserve"> 8.1.2</t>
  </si>
  <si>
    <t xml:space="preserve"> Instalação de sistemas agroflorestais</t>
  </si>
  <si>
    <t xml:space="preserve"> 8.1.3</t>
  </si>
  <si>
    <t>Prevenção  da floresta contra agentes  bióticos e abióticos</t>
  </si>
  <si>
    <t xml:space="preserve"> 8.1.4</t>
  </si>
  <si>
    <t>Restabelecimento da floresta afetada por agentes  bióticos e abióticos ou por acontecimentos catastróficos</t>
  </si>
  <si>
    <t xml:space="preserve"> 8.1.5</t>
  </si>
  <si>
    <t>Melhoria da resiliência e do valor ambiental das florestas</t>
  </si>
  <si>
    <t xml:space="preserve"> 8.1.6</t>
  </si>
  <si>
    <t xml:space="preserve"> Melhoria do valor económico das florestas</t>
  </si>
  <si>
    <t>8.2.1</t>
  </si>
  <si>
    <t>Gestão de recursos cinegéticos</t>
  </si>
  <si>
    <t>A4</t>
  </si>
  <si>
    <t>DESENVOLVIMENTO LOCAL</t>
  </si>
  <si>
    <t>10.1.1</t>
  </si>
  <si>
    <t>Preparação e reforço das capacidades, formação e ligação em rede dos GAL</t>
  </si>
  <si>
    <t>10.2.1</t>
  </si>
  <si>
    <t>Implementação das Estratégias de Desenvolvimento Local (EDL)</t>
  </si>
  <si>
    <t>10.2.1.1</t>
  </si>
  <si>
    <t>Regime simplificado de pequenos investimentos nas explorações agrícolas</t>
  </si>
  <si>
    <t>10.2.1.2</t>
  </si>
  <si>
    <t>Pequenos investimentos na transformação e comercialização</t>
  </si>
  <si>
    <t>10.2.1.3</t>
  </si>
  <si>
    <t>Diversificação de atividades na exploração</t>
  </si>
  <si>
    <t>10.2.1.4</t>
  </si>
  <si>
    <t xml:space="preserve">Cadeias curtas e mercados locais </t>
  </si>
  <si>
    <t>10.2.1.5</t>
  </si>
  <si>
    <t>Promoção de produtos de qualidade locais</t>
  </si>
  <si>
    <t>10.2.1.6</t>
  </si>
  <si>
    <t>Renovação de aldeias</t>
  </si>
  <si>
    <t>10.3.1</t>
  </si>
  <si>
    <t>Cooperação interterritorial e transnacional dos GAL</t>
  </si>
  <si>
    <t>10.4.1</t>
  </si>
  <si>
    <t>Custos de funcionamento e animação</t>
  </si>
  <si>
    <t>M20</t>
  </si>
  <si>
    <t>Assistência técnica aos Estados-Membros</t>
  </si>
  <si>
    <t>Outros (não Rede Rural)</t>
  </si>
  <si>
    <t>Rede Rural</t>
  </si>
  <si>
    <t>M21</t>
  </si>
  <si>
    <t>Apoio temporário excecional aos agricultores e às PME afetados pela crise da COVID-19</t>
  </si>
  <si>
    <t>M22</t>
  </si>
  <si>
    <t>Apoio temporário excecional aos agricultores e às PME afetados pela invasão da Ucrânia</t>
  </si>
  <si>
    <t>M97</t>
  </si>
  <si>
    <t>Reforma antecipada</t>
  </si>
  <si>
    <t>M3
Instrumentos
financeiros</t>
  </si>
  <si>
    <t>3.1.3 - Investimento de jovens agricultores na exploração agrícola apoiado por um instrumento financeiro</t>
  </si>
  <si>
    <t>3.2.3 - Investimento nas explorações agrícolas apoiado por um instrumento financeiro</t>
  </si>
  <si>
    <t>3.3.3 - Investimento na transformação e comercialização de produtos agrícolas apoiado por um instrumento financeiro</t>
  </si>
  <si>
    <t>M6</t>
  </si>
  <si>
    <t>6.1.1 - Seguros</t>
  </si>
  <si>
    <t>Medidas operacionalizadas no PU</t>
  </si>
  <si>
    <t>Medida 7 - Agricultura e recursos naturais</t>
  </si>
  <si>
    <t>Medida 9 - Manutenção da atividade agrícola e zonas desfavorecidas</t>
  </si>
  <si>
    <t>Notas:</t>
  </si>
  <si>
    <t>Dados reportados a 31 de março de 2024</t>
  </si>
  <si>
    <t>N.d.</t>
  </si>
  <si>
    <t>[a] - Decisão C(2024) 1690 de 8 de março.</t>
  </si>
  <si>
    <t>[b] - Despesa pública colocada a concurso líquida da despesa pública libertada decorrente do encerramento de concursos.</t>
  </si>
  <si>
    <t>[c] - Dados relativos a candidaturas submetidas (não inclui candidaturas desistidas).</t>
  </si>
  <si>
    <t>[d] - Candidaturas com análise do técnico analista concluída (análise de valia ou análise integral).</t>
  </si>
  <si>
    <t>[e] - Candidaturas decididas (não inclui as decisões revogadas).</t>
  </si>
  <si>
    <t>[f] - Inclui as candidaturas não aprovadas por falta de dotação.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</si>
</sst>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_ ;\-#,##0\ "/>
    <numFmt numFmtId="166" formatCode="#,##0.0_ ;\-#,##0.0\ "/>
  </numFmts>
  <fonts count="2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0"/>
      <name val="Arial"/>
      <family val="2"/>
    </font>
    <font>
      <sz val="9"/>
      <name val="Aptos Narrow"/>
      <family val="2"/>
      <scheme val="minor"/>
    </font>
    <font>
      <b/>
      <sz val="18"/>
      <color theme="6" tint="-0.249977111117893"/>
      <name val="Aptos Narrow"/>
      <family val="2"/>
      <scheme val="minor"/>
    </font>
    <font>
      <sz val="16"/>
      <color theme="6" tint="-0.249977111117893"/>
      <name val="Aptos Narrow"/>
      <family val="2"/>
      <scheme val="minor"/>
    </font>
    <font>
      <sz val="9"/>
      <color rgb="FFC00000"/>
      <name val="Aptos Narrow"/>
      <family val="2"/>
      <scheme val="minor"/>
    </font>
    <font>
      <b/>
      <sz val="9"/>
      <color rgb="FFC00000"/>
      <name val="Aptos Narrow"/>
      <family val="2"/>
      <scheme val="minor"/>
    </font>
    <font>
      <sz val="10"/>
      <color rgb="FFFF0000"/>
      <name val="Aptos Narrow"/>
      <family val="2"/>
      <scheme val="minor"/>
    </font>
    <font>
      <sz val="10"/>
      <color rgb="FFC00000"/>
      <name val="Aptos Narrow"/>
      <family val="2"/>
      <scheme val="minor"/>
    </font>
    <font>
      <sz val="10"/>
      <color theme="6" tint="-0.249977111117893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sz val="12"/>
      <color theme="0"/>
      <name val="Aptos Narrow"/>
      <family val="2"/>
      <scheme val="minor"/>
    </font>
    <font>
      <sz val="10"/>
      <color theme="0"/>
      <name val="Aptos Narrow"/>
      <family val="2"/>
      <scheme val="minor"/>
    </font>
    <font>
      <b/>
      <sz val="9"/>
      <name val="Aptos Narrow"/>
      <family val="2"/>
      <scheme val="minor"/>
    </font>
    <font>
      <b/>
      <sz val="14"/>
      <color theme="6" tint="-0.249977111117893"/>
      <name val="Aptos Narrow"/>
      <family val="2"/>
      <scheme val="minor"/>
    </font>
    <font>
      <b/>
      <sz val="12"/>
      <color theme="6" tint="-0.249977111117893"/>
      <name val="Aptos Narrow"/>
      <family val="2"/>
      <scheme val="minor"/>
    </font>
    <font>
      <b/>
      <sz val="9"/>
      <color indexed="19"/>
      <name val="Aptos Narrow"/>
      <family val="2"/>
      <scheme val="minor"/>
    </font>
    <font>
      <b/>
      <sz val="12"/>
      <color indexed="19"/>
      <name val="Aptos Narrow"/>
      <family val="2"/>
      <scheme val="minor"/>
    </font>
    <font>
      <sz val="10"/>
      <name val="Aptos Narrow"/>
      <family val="2"/>
      <scheme val="minor"/>
    </font>
    <font>
      <sz val="12"/>
      <color theme="1" tint="0.14999847407452621"/>
      <name val="Aptos Narrow"/>
      <family val="2"/>
      <scheme val="minor"/>
    </font>
    <font>
      <sz val="12"/>
      <name val="Aptos Narrow"/>
      <family val="2"/>
      <scheme val="minor"/>
    </font>
    <font>
      <i/>
      <sz val="10"/>
      <color theme="1" tint="0.14999847407452621"/>
      <name val="Aptos Narrow"/>
      <family val="2"/>
      <scheme val="minor"/>
    </font>
    <font>
      <i/>
      <sz val="11"/>
      <color theme="1" tint="0.14999847407452621"/>
      <name val="Aptos Narrow"/>
      <family val="2"/>
      <scheme val="minor"/>
    </font>
    <font>
      <i/>
      <sz val="12"/>
      <color theme="1" tint="0.14999847407452621"/>
      <name val="Aptos Narrow"/>
      <family val="2"/>
      <scheme val="minor"/>
    </font>
    <font>
      <sz val="12"/>
      <color rgb="FFFF0000"/>
      <name val="Aptos Narrow"/>
      <family val="2"/>
      <scheme val="minor"/>
    </font>
    <font>
      <sz val="10"/>
      <color theme="1" tint="0.249977111117893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double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1" applyFont="1"/>
    <xf numFmtId="0" fontId="5" fillId="0" borderId="0" xfId="2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/>
    <xf numFmtId="0" fontId="5" fillId="0" borderId="0" xfId="2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3" fontId="9" fillId="0" borderId="0" xfId="1" applyNumberFormat="1" applyFont="1" applyAlignment="1">
      <alignment horizontal="center" vertical="center" wrapText="1"/>
    </xf>
    <xf numFmtId="3" fontId="9" fillId="0" borderId="0" xfId="1" applyNumberFormat="1" applyFont="1" applyAlignment="1">
      <alignment horizontal="right" vertical="center" wrapText="1"/>
    </xf>
    <xf numFmtId="3" fontId="9" fillId="0" borderId="0" xfId="1" applyNumberFormat="1" applyFont="1"/>
    <xf numFmtId="0" fontId="7" fillId="0" borderId="0" xfId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/>
    </xf>
    <xf numFmtId="3" fontId="10" fillId="0" borderId="0" xfId="1" quotePrefix="1" applyNumberFormat="1" applyFont="1" applyAlignment="1">
      <alignment vertical="center"/>
    </xf>
    <xf numFmtId="3" fontId="10" fillId="0" borderId="0" xfId="1" quotePrefix="1" applyNumberFormat="1" applyFont="1" applyAlignment="1">
      <alignment horizontal="center" vertical="center"/>
    </xf>
    <xf numFmtId="3" fontId="10" fillId="0" borderId="0" xfId="1" applyNumberFormat="1" applyFont="1"/>
    <xf numFmtId="3" fontId="11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3" fontId="2" fillId="2" borderId="3" xfId="2" applyNumberFormat="1" applyFont="1" applyFill="1" applyBorder="1" applyAlignment="1">
      <alignment horizontal="center" vertical="center" wrapText="1"/>
    </xf>
    <xf numFmtId="3" fontId="2" fillId="2" borderId="0" xfId="2" applyNumberFormat="1" applyFont="1" applyFill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3" fontId="13" fillId="2" borderId="5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3" fontId="2" fillId="2" borderId="6" xfId="2" applyNumberFormat="1" applyFont="1" applyFill="1" applyBorder="1" applyAlignment="1">
      <alignment horizontal="center" vertical="center" wrapText="1"/>
    </xf>
    <xf numFmtId="3" fontId="2" fillId="2" borderId="7" xfId="2" applyNumberFormat="1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3" fontId="14" fillId="3" borderId="5" xfId="2" applyNumberFormat="1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3" fontId="15" fillId="3" borderId="10" xfId="1" applyNumberFormat="1" applyFont="1" applyFill="1" applyBorder="1" applyAlignment="1">
      <alignment horizontal="center" vertical="center" wrapText="1"/>
    </xf>
    <xf numFmtId="3" fontId="15" fillId="3" borderId="10" xfId="1" applyNumberFormat="1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 wrapText="1"/>
    </xf>
    <xf numFmtId="3" fontId="15" fillId="3" borderId="11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17" fillId="0" borderId="12" xfId="2" applyFont="1" applyBorder="1" applyAlignment="1">
      <alignment horizontal="left" vertical="center" wrapText="1" indent="2"/>
    </xf>
    <xf numFmtId="0" fontId="17" fillId="0" borderId="13" xfId="2" applyFont="1" applyBorder="1" applyAlignment="1">
      <alignment horizontal="left" vertical="center" wrapText="1" indent="2"/>
    </xf>
    <xf numFmtId="164" fontId="18" fillId="0" borderId="13" xfId="1" applyNumberFormat="1" applyFont="1" applyBorder="1" applyAlignment="1">
      <alignment horizontal="right" vertical="center" wrapText="1" indent="1"/>
    </xf>
    <xf numFmtId="164" fontId="18" fillId="0" borderId="14" xfId="1" applyNumberFormat="1" applyFont="1" applyBorder="1" applyAlignment="1">
      <alignment horizontal="right" vertical="center" wrapText="1" indent="1"/>
    </xf>
    <xf numFmtId="164" fontId="4" fillId="0" borderId="0" xfId="1" applyNumberFormat="1" applyFont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left" vertical="center" wrapText="1" indent="2"/>
    </xf>
    <xf numFmtId="164" fontId="20" fillId="0" borderId="0" xfId="1" applyNumberFormat="1" applyFont="1" applyAlignment="1">
      <alignment horizontal="right" vertical="center" wrapText="1" indent="1"/>
    </xf>
    <xf numFmtId="0" fontId="4" fillId="0" borderId="0" xfId="1" applyFont="1" applyAlignment="1">
      <alignment horizontal="right" vertical="center" wrapText="1" indent="1"/>
    </xf>
    <xf numFmtId="0" fontId="4" fillId="0" borderId="0" xfId="1" applyFont="1" applyAlignment="1">
      <alignment vertical="center"/>
    </xf>
    <xf numFmtId="0" fontId="21" fillId="4" borderId="15" xfId="1" applyFont="1" applyFill="1" applyBorder="1" applyAlignment="1">
      <alignment horizontal="center" vertical="center" wrapText="1"/>
    </xf>
    <xf numFmtId="0" fontId="21" fillId="4" borderId="16" xfId="1" applyFont="1" applyFill="1" applyBorder="1" applyAlignment="1">
      <alignment horizontal="left" vertical="center" wrapText="1"/>
    </xf>
    <xf numFmtId="165" fontId="22" fillId="4" borderId="17" xfId="1" applyNumberFormat="1" applyFont="1" applyFill="1" applyBorder="1" applyAlignment="1">
      <alignment horizontal="right" vertical="center" indent="1"/>
    </xf>
    <xf numFmtId="165" fontId="23" fillId="4" borderId="17" xfId="1" applyNumberFormat="1" applyFont="1" applyFill="1" applyBorder="1" applyAlignment="1">
      <alignment horizontal="right" vertical="center" indent="1"/>
    </xf>
    <xf numFmtId="0" fontId="21" fillId="0" borderId="15" xfId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165" fontId="22" fillId="0" borderId="17" xfId="1" applyNumberFormat="1" applyFont="1" applyBorder="1" applyAlignment="1">
      <alignment horizontal="right" vertical="center" indent="1"/>
    </xf>
    <xf numFmtId="165" fontId="23" fillId="4" borderId="17" xfId="3" applyNumberFormat="1" applyFont="1" applyFill="1" applyBorder="1" applyAlignment="1">
      <alignment horizontal="right" vertical="center" wrapText="1" indent="1"/>
    </xf>
    <xf numFmtId="165" fontId="23" fillId="0" borderId="17" xfId="1" applyNumberFormat="1" applyFont="1" applyBorder="1" applyAlignment="1">
      <alignment horizontal="right" vertical="center" indent="1"/>
    </xf>
    <xf numFmtId="0" fontId="0" fillId="0" borderId="16" xfId="0" applyBorder="1" applyAlignment="1">
      <alignment vertical="center" wrapText="1"/>
    </xf>
    <xf numFmtId="165" fontId="23" fillId="0" borderId="17" xfId="3" applyNumberFormat="1" applyFont="1" applyFill="1" applyBorder="1" applyAlignment="1">
      <alignment horizontal="right" vertical="center" wrapText="1" indent="1"/>
    </xf>
    <xf numFmtId="166" fontId="23" fillId="0" borderId="17" xfId="1" applyNumberFormat="1" applyFont="1" applyBorder="1" applyAlignment="1">
      <alignment horizontal="right" vertical="center" indent="1"/>
    </xf>
    <xf numFmtId="0" fontId="24" fillId="0" borderId="15" xfId="1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left" vertical="center" wrapText="1" indent="4"/>
    </xf>
    <xf numFmtId="165" fontId="26" fillId="5" borderId="17" xfId="1" applyNumberFormat="1" applyFont="1" applyFill="1" applyBorder="1" applyAlignment="1">
      <alignment horizontal="right" vertical="center" indent="1"/>
    </xf>
    <xf numFmtId="0" fontId="1" fillId="4" borderId="16" xfId="0" applyFont="1" applyFill="1" applyBorder="1" applyAlignment="1">
      <alignment vertical="center" wrapText="1"/>
    </xf>
    <xf numFmtId="0" fontId="16" fillId="0" borderId="0" xfId="1" applyFont="1" applyAlignment="1">
      <alignment horizontal="left" vertical="center" wrapText="1" indent="1"/>
    </xf>
    <xf numFmtId="165" fontId="16" fillId="0" borderId="0" xfId="1" applyNumberFormat="1" applyFont="1" applyAlignment="1">
      <alignment horizontal="right" vertical="center" indent="1"/>
    </xf>
    <xf numFmtId="165" fontId="4" fillId="0" borderId="0" xfId="1" applyNumberFormat="1" applyFont="1" applyAlignment="1">
      <alignment horizontal="right" vertical="center" indent="1"/>
    </xf>
    <xf numFmtId="0" fontId="0" fillId="4" borderId="16" xfId="0" applyFill="1" applyBorder="1" applyAlignment="1">
      <alignment vertical="center" wrapText="1"/>
    </xf>
    <xf numFmtId="0" fontId="21" fillId="4" borderId="18" xfId="1" applyFont="1" applyFill="1" applyBorder="1" applyAlignment="1">
      <alignment horizontal="center" vertical="center" wrapText="1"/>
    </xf>
    <xf numFmtId="0" fontId="21" fillId="4" borderId="19" xfId="1" applyFont="1" applyFill="1" applyBorder="1" applyAlignment="1">
      <alignment horizontal="center" vertical="center" wrapText="1"/>
    </xf>
    <xf numFmtId="0" fontId="21" fillId="4" borderId="20" xfId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horizontal="left" vertical="center" wrapText="1"/>
    </xf>
    <xf numFmtId="164" fontId="27" fillId="0" borderId="0" xfId="1" applyNumberFormat="1" applyFont="1" applyAlignment="1">
      <alignment horizontal="right" vertical="center" wrapText="1" indent="1"/>
    </xf>
    <xf numFmtId="0" fontId="28" fillId="0" borderId="0" xfId="2" applyFont="1" applyAlignment="1">
      <alignment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left" vertical="center" wrapText="1"/>
    </xf>
    <xf numFmtId="4" fontId="21" fillId="0" borderId="0" xfId="1" applyNumberFormat="1" applyFont="1" applyAlignment="1">
      <alignment horizontal="right" vertical="center" wrapText="1"/>
    </xf>
    <xf numFmtId="9" fontId="4" fillId="0" borderId="0" xfId="3" applyFont="1" applyAlignment="1">
      <alignment vertical="center"/>
    </xf>
  </cellXfs>
  <cellStyles count="4">
    <cellStyle name="Normal" xfId="0" builtinId="0"/>
    <cellStyle name="Normal 2" xfId="1" xr:uid="{3278004A-3A7F-4128-B27A-F038EC7AABB9}"/>
    <cellStyle name="Normal_Sheet1" xfId="2" xr:uid="{4AA16C39-0738-4A4A-B373-610F17FDF906}"/>
    <cellStyle name="Percentagem 2" xfId="3" xr:uid="{B0B0DB19-CB9D-49AE-B382-72B484CAE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92983</xdr:colOff>
      <xdr:row>0</xdr:row>
      <xdr:rowOff>106589</xdr:rowOff>
    </xdr:from>
    <xdr:to>
      <xdr:col>2</xdr:col>
      <xdr:colOff>2030641</xdr:colOff>
      <xdr:row>2</xdr:row>
      <xdr:rowOff>158986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551DBCC3-4FC0-4842-8E8F-D661ADDC4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33" y="106589"/>
          <a:ext cx="3106058" cy="687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FF29A-60B6-480C-992A-D8B27F12DED2}">
  <dimension ref="A1:FU89"/>
  <sheetViews>
    <sheetView showGridLines="0" showZeros="0" tabSelected="1" zoomScale="60" zoomScaleNormal="60" zoomScaleSheetLayoutView="30" workbookViewId="0">
      <selection activeCell="E7" sqref="E7"/>
    </sheetView>
  </sheetViews>
  <sheetFormatPr defaultColWidth="11.1796875" defaultRowHeight="12" x14ac:dyDescent="0.35"/>
  <cols>
    <col min="1" max="1" width="0.81640625" style="53" customWidth="1"/>
    <col min="2" max="2" width="16.7265625" style="16" customWidth="1"/>
    <col min="3" max="3" width="81.7265625" style="43" customWidth="1"/>
    <col min="4" max="4" width="18.26953125" style="53" customWidth="1"/>
    <col min="5" max="6" width="18.26953125" style="77" customWidth="1"/>
    <col min="7" max="7" width="15.7265625" style="77" customWidth="1"/>
    <col min="8" max="8" width="18.26953125" style="77" customWidth="1"/>
    <col min="9" max="9" width="15.7265625" style="77" customWidth="1"/>
    <col min="10" max="10" width="18.26953125" style="77" customWidth="1"/>
    <col min="11" max="11" width="15.7265625" style="53" customWidth="1"/>
    <col min="12" max="12" width="18.26953125" style="53" customWidth="1"/>
    <col min="13" max="13" width="15.7265625" style="53" customWidth="1"/>
    <col min="14" max="14" width="18.26953125" style="53" customWidth="1"/>
    <col min="15" max="16" width="15.7265625" style="53" customWidth="1"/>
    <col min="17" max="18" width="18.26953125" style="53" customWidth="1"/>
    <col min="19" max="16384" width="11.1796875" style="53"/>
  </cols>
  <sheetData>
    <row r="1" spans="1:21" s="1" customFormat="1" ht="25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s="1" customFormat="1" ht="25" customHeight="1" x14ac:dyDescent="0.3">
      <c r="A2" s="3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s="4" customFormat="1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21" s="4" customFormat="1" ht="15" customHeight="1" x14ac:dyDescent="0.3">
      <c r="B4" s="6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9"/>
      <c r="R4" s="9"/>
    </row>
    <row r="5" spans="1:21" s="4" customFormat="1" ht="15" customHeight="1" x14ac:dyDescent="0.3">
      <c r="B5" s="10"/>
      <c r="C5" s="10"/>
      <c r="D5" s="11"/>
      <c r="E5" s="12"/>
      <c r="F5" s="12"/>
      <c r="G5" s="13"/>
      <c r="H5" s="13"/>
      <c r="I5" s="13"/>
      <c r="J5" s="13"/>
      <c r="K5" s="12"/>
      <c r="L5" s="12"/>
      <c r="M5" s="12"/>
      <c r="N5" s="12"/>
      <c r="O5" s="12"/>
      <c r="P5" s="14"/>
      <c r="Q5" s="14"/>
      <c r="R5" s="15" t="s">
        <v>132</v>
      </c>
    </row>
    <row r="6" spans="1:21" s="16" customFormat="1" ht="40" customHeight="1" x14ac:dyDescent="0.35">
      <c r="B6" s="17" t="s">
        <v>2</v>
      </c>
      <c r="C6" s="18"/>
      <c r="D6" s="19" t="s">
        <v>3</v>
      </c>
      <c r="E6" s="19" t="s">
        <v>4</v>
      </c>
      <c r="F6" s="19"/>
      <c r="G6" s="20" t="s">
        <v>5</v>
      </c>
      <c r="H6" s="20"/>
      <c r="I6" s="20" t="s">
        <v>6</v>
      </c>
      <c r="J6" s="20"/>
      <c r="K6" s="21" t="s">
        <v>7</v>
      </c>
      <c r="L6" s="21"/>
      <c r="M6" s="21"/>
      <c r="N6" s="21"/>
      <c r="O6" s="21"/>
      <c r="P6" s="22" t="s">
        <v>8</v>
      </c>
      <c r="Q6" s="23"/>
      <c r="R6" s="23"/>
    </row>
    <row r="7" spans="1:21" s="16" customFormat="1" ht="30" customHeight="1" x14ac:dyDescent="0.35">
      <c r="B7" s="24"/>
      <c r="C7" s="25"/>
      <c r="D7" s="26"/>
      <c r="E7" s="27" t="s">
        <v>9</v>
      </c>
      <c r="F7" s="27" t="s">
        <v>10</v>
      </c>
      <c r="G7" s="28"/>
      <c r="H7" s="28"/>
      <c r="I7" s="28"/>
      <c r="J7" s="28"/>
      <c r="K7" s="29" t="s">
        <v>11</v>
      </c>
      <c r="L7" s="29"/>
      <c r="M7" s="29" t="s">
        <v>12</v>
      </c>
      <c r="N7" s="29"/>
      <c r="O7" s="27" t="s">
        <v>13</v>
      </c>
      <c r="P7" s="30"/>
      <c r="Q7" s="31"/>
      <c r="R7" s="31"/>
    </row>
    <row r="8" spans="1:21" s="16" customFormat="1" ht="45" customHeight="1" x14ac:dyDescent="0.35">
      <c r="B8" s="24"/>
      <c r="C8" s="25"/>
      <c r="D8" s="32" t="s">
        <v>14</v>
      </c>
      <c r="E8" s="32" t="s">
        <v>14</v>
      </c>
      <c r="F8" s="32" t="s">
        <v>14</v>
      </c>
      <c r="G8" s="32" t="s">
        <v>15</v>
      </c>
      <c r="H8" s="33" t="s">
        <v>16</v>
      </c>
      <c r="I8" s="32" t="s">
        <v>15</v>
      </c>
      <c r="J8" s="32" t="s">
        <v>14</v>
      </c>
      <c r="K8" s="32" t="s">
        <v>15</v>
      </c>
      <c r="L8" s="32" t="s">
        <v>14</v>
      </c>
      <c r="M8" s="32" t="s">
        <v>15</v>
      </c>
      <c r="N8" s="32" t="s">
        <v>14</v>
      </c>
      <c r="O8" s="32" t="s">
        <v>15</v>
      </c>
      <c r="P8" s="32" t="s">
        <v>15</v>
      </c>
      <c r="Q8" s="33" t="s">
        <v>17</v>
      </c>
      <c r="R8" s="34" t="s">
        <v>14</v>
      </c>
    </row>
    <row r="9" spans="1:21" s="16" customFormat="1" ht="20.149999999999999" customHeight="1" x14ac:dyDescent="0.35">
      <c r="B9" s="24"/>
      <c r="C9" s="25"/>
      <c r="D9" s="32"/>
      <c r="E9" s="32"/>
      <c r="F9" s="32"/>
      <c r="G9" s="32"/>
      <c r="H9" s="33"/>
      <c r="I9" s="32"/>
      <c r="J9" s="32"/>
      <c r="K9" s="32"/>
      <c r="L9" s="32"/>
      <c r="M9" s="32"/>
      <c r="N9" s="32"/>
      <c r="O9" s="32"/>
      <c r="P9" s="32"/>
      <c r="Q9" s="33"/>
      <c r="R9" s="34"/>
    </row>
    <row r="10" spans="1:21" s="16" customFormat="1" ht="20.149999999999999" customHeight="1" x14ac:dyDescent="0.35">
      <c r="B10" s="35"/>
      <c r="C10" s="36"/>
      <c r="D10" s="37" t="s">
        <v>18</v>
      </c>
      <c r="E10" s="38" t="s">
        <v>18</v>
      </c>
      <c r="F10" s="38"/>
      <c r="G10" s="39"/>
      <c r="H10" s="37" t="s">
        <v>18</v>
      </c>
      <c r="I10" s="39"/>
      <c r="J10" s="37" t="s">
        <v>18</v>
      </c>
      <c r="K10" s="39"/>
      <c r="L10" s="37" t="s">
        <v>18</v>
      </c>
      <c r="M10" s="39"/>
      <c r="N10" s="37" t="s">
        <v>18</v>
      </c>
      <c r="O10" s="39"/>
      <c r="P10" s="39"/>
      <c r="Q10" s="38" t="s">
        <v>18</v>
      </c>
      <c r="R10" s="40"/>
    </row>
    <row r="11" spans="1:21" s="16" customFormat="1" ht="5.15" customHeight="1" thickBot="1" x14ac:dyDescent="0.4">
      <c r="B11" s="41"/>
      <c r="C11" s="41"/>
      <c r="E11" s="42"/>
      <c r="F11" s="42"/>
      <c r="G11" s="42"/>
      <c r="H11" s="42"/>
      <c r="I11" s="42"/>
      <c r="J11" s="42"/>
    </row>
    <row r="12" spans="1:21" s="43" customFormat="1" ht="35.15" customHeight="1" thickTop="1" thickBot="1" x14ac:dyDescent="0.4">
      <c r="B12" s="44" t="s">
        <v>19</v>
      </c>
      <c r="C12" s="45"/>
      <c r="D12" s="46">
        <f>D14+D21+D37+D49+D60+D68+D76+D77+D74+D70+D71+D72+D64+D66</f>
        <v>5742628.5462387931</v>
      </c>
      <c r="E12" s="46">
        <f t="shared" ref="E12" si="0">E14+E21+E37+E49+E60+E68+E76+E77+E74+E70+E71+E72+E64+E66</f>
        <v>559263.58620999963</v>
      </c>
      <c r="F12" s="46">
        <f>F14+F21+F37+F49+F60+F68+F76+F77+F74+F70+F71+F72+F64+F66</f>
        <v>6119404.2692448366</v>
      </c>
      <c r="G12" s="46">
        <f>G14+G21+G37+G49+G60</f>
        <v>93755</v>
      </c>
      <c r="H12" s="46">
        <f t="shared" ref="H12:R12" si="1">H14+H21+H37+H49+H60</f>
        <v>11945736.850890003</v>
      </c>
      <c r="I12" s="46">
        <f t="shared" si="1"/>
        <v>93453</v>
      </c>
      <c r="J12" s="46">
        <f t="shared" si="1"/>
        <v>3669955.3825899996</v>
      </c>
      <c r="K12" s="46">
        <f t="shared" si="1"/>
        <v>91781</v>
      </c>
      <c r="L12" s="46">
        <f t="shared" si="1"/>
        <v>3640041.5418899995</v>
      </c>
      <c r="M12" s="46">
        <f t="shared" si="1"/>
        <v>48874</v>
      </c>
      <c r="N12" s="46">
        <f t="shared" si="1"/>
        <v>3058822.0544799995</v>
      </c>
      <c r="O12" s="46">
        <f t="shared" si="1"/>
        <v>22322</v>
      </c>
      <c r="P12" s="46">
        <f t="shared" si="1"/>
        <v>48386</v>
      </c>
      <c r="Q12" s="46">
        <f t="shared" si="1"/>
        <v>4953995.3727899995</v>
      </c>
      <c r="R12" s="47">
        <f t="shared" si="1"/>
        <v>3024618.4624099997</v>
      </c>
      <c r="S12" s="48"/>
      <c r="T12" s="48"/>
      <c r="U12" s="48"/>
    </row>
    <row r="13" spans="1:21" s="43" customFormat="1" ht="5.15" customHeight="1" thickTop="1" x14ac:dyDescent="0.35">
      <c r="B13" s="49"/>
      <c r="C13" s="50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  <c r="Q13" s="52"/>
      <c r="R13" s="52"/>
    </row>
    <row r="14" spans="1:21" ht="30" customHeight="1" x14ac:dyDescent="0.35">
      <c r="B14" s="54" t="s">
        <v>20</v>
      </c>
      <c r="C14" s="55" t="s">
        <v>21</v>
      </c>
      <c r="D14" s="56">
        <f t="shared" ref="D14:R14" si="2">SUM(D15:D20)</f>
        <v>57268.020583170124</v>
      </c>
      <c r="E14" s="57">
        <f t="shared" si="2"/>
        <v>11183.715430000011</v>
      </c>
      <c r="F14" s="57">
        <f t="shared" si="2"/>
        <v>63200.760930000004</v>
      </c>
      <c r="G14" s="57">
        <f t="shared" si="2"/>
        <v>2002</v>
      </c>
      <c r="H14" s="57">
        <f t="shared" si="2"/>
        <v>169991.25818000003</v>
      </c>
      <c r="I14" s="57">
        <f t="shared" si="2"/>
        <v>2002</v>
      </c>
      <c r="J14" s="57">
        <f t="shared" si="2"/>
        <v>101839.48591</v>
      </c>
      <c r="K14" s="57">
        <f t="shared" si="2"/>
        <v>2002</v>
      </c>
      <c r="L14" s="57">
        <f t="shared" si="2"/>
        <v>101839.48591</v>
      </c>
      <c r="M14" s="57">
        <f t="shared" si="2"/>
        <v>1258</v>
      </c>
      <c r="N14" s="57">
        <f t="shared" si="2"/>
        <v>64712.716140000004</v>
      </c>
      <c r="O14" s="57">
        <f t="shared" si="2"/>
        <v>63</v>
      </c>
      <c r="P14" s="57">
        <f t="shared" si="2"/>
        <v>1259</v>
      </c>
      <c r="Q14" s="57">
        <f t="shared" si="2"/>
        <v>85281.315369999997</v>
      </c>
      <c r="R14" s="57">
        <f t="shared" si="2"/>
        <v>64750.137760000005</v>
      </c>
    </row>
    <row r="15" spans="1:21" ht="30" customHeight="1" x14ac:dyDescent="0.35">
      <c r="B15" s="58" t="s">
        <v>22</v>
      </c>
      <c r="C15" s="59" t="s">
        <v>23</v>
      </c>
      <c r="D15" s="60">
        <v>29270.960752238432</v>
      </c>
      <c r="E15" s="60">
        <v>9788.1799500000125</v>
      </c>
      <c r="F15" s="60">
        <v>28650.94455</v>
      </c>
      <c r="G15" s="60">
        <v>1373</v>
      </c>
      <c r="H15" s="60">
        <v>73140.830920000008</v>
      </c>
      <c r="I15" s="60">
        <v>1373</v>
      </c>
      <c r="J15" s="60">
        <v>47615.699710000001</v>
      </c>
      <c r="K15" s="60">
        <v>1373</v>
      </c>
      <c r="L15" s="60">
        <v>47615.699710000001</v>
      </c>
      <c r="M15" s="60">
        <v>867</v>
      </c>
      <c r="N15" s="60">
        <v>28650.94455</v>
      </c>
      <c r="O15" s="60">
        <v>3</v>
      </c>
      <c r="P15" s="60">
        <v>868</v>
      </c>
      <c r="Q15" s="60">
        <v>38285.294040000001</v>
      </c>
      <c r="R15" s="60">
        <v>28686.69414</v>
      </c>
    </row>
    <row r="16" spans="1:21" ht="30" customHeight="1" x14ac:dyDescent="0.35">
      <c r="B16" s="58" t="s">
        <v>24</v>
      </c>
      <c r="C16" s="59" t="s">
        <v>25</v>
      </c>
      <c r="D16" s="60">
        <v>1311.2118658039217</v>
      </c>
      <c r="E16" s="60">
        <v>0</v>
      </c>
      <c r="F16" s="60">
        <v>4289.4666100000004</v>
      </c>
      <c r="G16" s="60">
        <v>191</v>
      </c>
      <c r="H16" s="60">
        <v>31675.040980000002</v>
      </c>
      <c r="I16" s="60">
        <v>191</v>
      </c>
      <c r="J16" s="60">
        <v>22451.481220000001</v>
      </c>
      <c r="K16" s="60">
        <v>191</v>
      </c>
      <c r="L16" s="60">
        <v>22451.481219999998</v>
      </c>
      <c r="M16" s="60">
        <v>28</v>
      </c>
      <c r="N16" s="60">
        <v>4289.4666099999995</v>
      </c>
      <c r="O16" s="60">
        <v>32</v>
      </c>
      <c r="P16" s="60">
        <v>28</v>
      </c>
      <c r="Q16" s="60">
        <v>5054.6654500000004</v>
      </c>
      <c r="R16" s="60">
        <v>4289.4626500000004</v>
      </c>
    </row>
    <row r="17" spans="2:18" ht="30" customHeight="1" x14ac:dyDescent="0.35">
      <c r="B17" s="58" t="s">
        <v>26</v>
      </c>
      <c r="C17" s="59" t="s">
        <v>27</v>
      </c>
      <c r="D17" s="60">
        <v>10231.079374971845</v>
      </c>
      <c r="E17" s="60">
        <v>515.18284000000006</v>
      </c>
      <c r="F17" s="60">
        <v>12902.470079999999</v>
      </c>
      <c r="G17" s="60">
        <v>115</v>
      </c>
      <c r="H17" s="60">
        <v>29964.586720000003</v>
      </c>
      <c r="I17" s="60">
        <v>115</v>
      </c>
      <c r="J17" s="60">
        <v>12218.996059999999</v>
      </c>
      <c r="K17" s="60">
        <v>115</v>
      </c>
      <c r="L17" s="60">
        <v>12218.996059999999</v>
      </c>
      <c r="M17" s="60">
        <v>88</v>
      </c>
      <c r="N17" s="60">
        <v>12218.996059999999</v>
      </c>
      <c r="O17" s="60">
        <v>27</v>
      </c>
      <c r="P17" s="60">
        <v>87</v>
      </c>
      <c r="Q17" s="60">
        <v>16347.38178</v>
      </c>
      <c r="R17" s="60">
        <v>12185.29803</v>
      </c>
    </row>
    <row r="18" spans="2:18" ht="30" customHeight="1" x14ac:dyDescent="0.35">
      <c r="B18" s="58" t="s">
        <v>28</v>
      </c>
      <c r="C18" s="59" t="s">
        <v>29</v>
      </c>
      <c r="D18" s="60">
        <v>9052.2254101559247</v>
      </c>
      <c r="E18" s="60">
        <v>251.65222000000037</v>
      </c>
      <c r="F18" s="60">
        <v>9009.5042299999986</v>
      </c>
      <c r="G18" s="60">
        <v>114</v>
      </c>
      <c r="H18" s="60">
        <v>19992.955020000001</v>
      </c>
      <c r="I18" s="60">
        <v>114</v>
      </c>
      <c r="J18" s="60">
        <v>11204.93346</v>
      </c>
      <c r="K18" s="60">
        <v>114</v>
      </c>
      <c r="L18" s="60">
        <v>11204.93346</v>
      </c>
      <c r="M18" s="60">
        <v>67</v>
      </c>
      <c r="N18" s="60">
        <v>11204.93346</v>
      </c>
      <c r="O18" s="60">
        <v>0</v>
      </c>
      <c r="P18" s="60">
        <v>67</v>
      </c>
      <c r="Q18" s="60">
        <v>11204.93346</v>
      </c>
      <c r="R18" s="60">
        <v>11204.93346</v>
      </c>
    </row>
    <row r="19" spans="2:18" ht="30" customHeight="1" x14ac:dyDescent="0.35">
      <c r="B19" s="58" t="s">
        <v>30</v>
      </c>
      <c r="C19" s="59" t="s">
        <v>31</v>
      </c>
      <c r="D19" s="60">
        <v>7387.3427100000008</v>
      </c>
      <c r="E19" s="60">
        <v>628.70041999999989</v>
      </c>
      <c r="F19" s="60">
        <v>8322.2921600000009</v>
      </c>
      <c r="G19" s="60">
        <v>208</v>
      </c>
      <c r="H19" s="60">
        <v>15183.066999999999</v>
      </c>
      <c r="I19" s="60">
        <v>208</v>
      </c>
      <c r="J19" s="60">
        <v>8322.2921600000009</v>
      </c>
      <c r="K19" s="60">
        <v>208</v>
      </c>
      <c r="L19" s="60">
        <v>8322.2921600000009</v>
      </c>
      <c r="M19" s="60">
        <v>207</v>
      </c>
      <c r="N19" s="60">
        <v>8322.2921600000009</v>
      </c>
      <c r="O19" s="60">
        <v>1</v>
      </c>
      <c r="P19" s="60">
        <v>208</v>
      </c>
      <c r="Q19" s="60">
        <v>14354.2631</v>
      </c>
      <c r="R19" s="60">
        <v>8357.6663200000003</v>
      </c>
    </row>
    <row r="20" spans="2:18" ht="30" customHeight="1" x14ac:dyDescent="0.35">
      <c r="B20" s="58" t="s">
        <v>32</v>
      </c>
      <c r="C20" s="59" t="s">
        <v>33</v>
      </c>
      <c r="D20" s="60">
        <v>15.200470000000003</v>
      </c>
      <c r="E20" s="60">
        <v>0</v>
      </c>
      <c r="F20" s="60">
        <v>26.083299999999998</v>
      </c>
      <c r="G20" s="60">
        <v>1</v>
      </c>
      <c r="H20" s="60">
        <v>34.777540000000002</v>
      </c>
      <c r="I20" s="60">
        <v>1</v>
      </c>
      <c r="J20" s="60">
        <v>26.083299999999998</v>
      </c>
      <c r="K20" s="60">
        <v>1</v>
      </c>
      <c r="L20" s="60">
        <v>26.083299999999998</v>
      </c>
      <c r="M20" s="60">
        <v>1</v>
      </c>
      <c r="N20" s="60">
        <v>26.083299999999998</v>
      </c>
      <c r="O20" s="60">
        <v>0</v>
      </c>
      <c r="P20" s="60">
        <v>1</v>
      </c>
      <c r="Q20" s="60">
        <v>34.777540000000002</v>
      </c>
      <c r="R20" s="60">
        <v>26.083159999999999</v>
      </c>
    </row>
    <row r="21" spans="2:18" ht="30" customHeight="1" x14ac:dyDescent="0.35">
      <c r="B21" s="54" t="s">
        <v>34</v>
      </c>
      <c r="C21" s="55" t="s">
        <v>35</v>
      </c>
      <c r="D21" s="56">
        <f t="shared" ref="D21:R21" si="3">SUM(D22:D36)</f>
        <v>1643510.7833917455</v>
      </c>
      <c r="E21" s="57">
        <f t="shared" si="3"/>
        <v>329643.81493999978</v>
      </c>
      <c r="F21" s="57">
        <f t="shared" si="3"/>
        <v>2128971.4752099998</v>
      </c>
      <c r="G21" s="57">
        <f t="shared" si="3"/>
        <v>63080</v>
      </c>
      <c r="H21" s="57">
        <f t="shared" si="3"/>
        <v>9712547.2722200025</v>
      </c>
      <c r="I21" s="57">
        <f t="shared" si="3"/>
        <v>62864</v>
      </c>
      <c r="J21" s="57">
        <f t="shared" si="3"/>
        <v>2551117.0795299998</v>
      </c>
      <c r="K21" s="61">
        <f t="shared" si="3"/>
        <v>61553</v>
      </c>
      <c r="L21" s="61">
        <f t="shared" si="3"/>
        <v>2534662.9119799999</v>
      </c>
      <c r="M21" s="61">
        <f t="shared" si="3"/>
        <v>30903</v>
      </c>
      <c r="N21" s="61">
        <f t="shared" si="3"/>
        <v>2062832.2835199996</v>
      </c>
      <c r="O21" s="61">
        <f t="shared" si="3"/>
        <v>15614</v>
      </c>
      <c r="P21" s="61">
        <f t="shared" si="3"/>
        <v>30647</v>
      </c>
      <c r="Q21" s="61">
        <f t="shared" si="3"/>
        <v>3656802.4933099994</v>
      </c>
      <c r="R21" s="61">
        <f t="shared" si="3"/>
        <v>2047885.08201</v>
      </c>
    </row>
    <row r="22" spans="2:18" ht="30" customHeight="1" x14ac:dyDescent="0.35">
      <c r="B22" s="58" t="s">
        <v>36</v>
      </c>
      <c r="C22" s="59" t="s">
        <v>37</v>
      </c>
      <c r="D22" s="60">
        <v>134527.43497603922</v>
      </c>
      <c r="E22" s="62">
        <v>8065.5033399999984</v>
      </c>
      <c r="F22" s="62">
        <v>141207.5</v>
      </c>
      <c r="G22" s="62">
        <v>12692</v>
      </c>
      <c r="H22" s="62">
        <v>333165</v>
      </c>
      <c r="I22" s="62">
        <v>12678</v>
      </c>
      <c r="J22" s="62">
        <v>136726.25</v>
      </c>
      <c r="K22" s="62">
        <v>12998</v>
      </c>
      <c r="L22" s="62">
        <v>134507.5</v>
      </c>
      <c r="M22" s="62">
        <v>4546</v>
      </c>
      <c r="N22" s="62">
        <v>125517.5</v>
      </c>
      <c r="O22" s="62">
        <v>5339</v>
      </c>
      <c r="P22" s="62">
        <v>4500</v>
      </c>
      <c r="Q22" s="62">
        <v>124080</v>
      </c>
      <c r="R22" s="62">
        <v>124080</v>
      </c>
    </row>
    <row r="23" spans="2:18" ht="30" customHeight="1" x14ac:dyDescent="0.35">
      <c r="B23" s="58" t="s">
        <v>38</v>
      </c>
      <c r="C23" s="63" t="s">
        <v>39</v>
      </c>
      <c r="D23" s="60">
        <v>123531.78323776553</v>
      </c>
      <c r="E23" s="62">
        <v>0</v>
      </c>
      <c r="F23" s="62">
        <v>158866.66438</v>
      </c>
      <c r="G23" s="62">
        <v>5524</v>
      </c>
      <c r="H23" s="62">
        <v>1219751.8019600005</v>
      </c>
      <c r="I23" s="62">
        <v>5511</v>
      </c>
      <c r="J23" s="62">
        <v>183064.18991999995</v>
      </c>
      <c r="K23" s="62">
        <v>4011</v>
      </c>
      <c r="L23" s="62">
        <v>175609.99158</v>
      </c>
      <c r="M23" s="62">
        <v>1862</v>
      </c>
      <c r="N23" s="62">
        <v>157914.58991000001</v>
      </c>
      <c r="O23" s="62">
        <v>1093</v>
      </c>
      <c r="P23" s="62">
        <v>1831</v>
      </c>
      <c r="Q23" s="62">
        <v>304925.58191000001</v>
      </c>
      <c r="R23" s="62">
        <v>153531.07790999999</v>
      </c>
    </row>
    <row r="24" spans="2:18" ht="30" customHeight="1" x14ac:dyDescent="0.35">
      <c r="B24" s="58" t="s">
        <v>40</v>
      </c>
      <c r="C24" s="59" t="s">
        <v>41</v>
      </c>
      <c r="D24" s="60">
        <v>736388.83653081383</v>
      </c>
      <c r="E24" s="62">
        <v>179115.67967999977</v>
      </c>
      <c r="F24" s="62">
        <v>779352.99698000005</v>
      </c>
      <c r="G24" s="62">
        <v>17307</v>
      </c>
      <c r="H24" s="62">
        <v>4776810.2162800003</v>
      </c>
      <c r="I24" s="62">
        <v>17280</v>
      </c>
      <c r="J24" s="62">
        <v>953793.45326999994</v>
      </c>
      <c r="K24" s="62">
        <v>17252</v>
      </c>
      <c r="L24" s="62">
        <v>951915.43578999955</v>
      </c>
      <c r="M24" s="64">
        <v>8487</v>
      </c>
      <c r="N24" s="64">
        <v>768255.94725999958</v>
      </c>
      <c r="O24" s="64">
        <v>3984</v>
      </c>
      <c r="P24" s="64">
        <v>8426</v>
      </c>
      <c r="Q24" s="64">
        <v>1654689.0697000001</v>
      </c>
      <c r="R24" s="64">
        <v>760829.89114000008</v>
      </c>
    </row>
    <row r="25" spans="2:18" ht="30" customHeight="1" x14ac:dyDescent="0.35">
      <c r="B25" s="58" t="s">
        <v>42</v>
      </c>
      <c r="C25" s="59" t="s">
        <v>43</v>
      </c>
      <c r="D25" s="60">
        <v>129029.89193000001</v>
      </c>
      <c r="E25" s="62">
        <v>4044.696079999997</v>
      </c>
      <c r="F25" s="62">
        <v>155328.23348</v>
      </c>
      <c r="G25" s="62">
        <v>20783</v>
      </c>
      <c r="H25" s="62">
        <v>573066.53545000008</v>
      </c>
      <c r="I25" s="62">
        <v>20695</v>
      </c>
      <c r="J25" s="62">
        <v>158362.00910999998</v>
      </c>
      <c r="K25" s="62">
        <v>20633</v>
      </c>
      <c r="L25" s="62">
        <v>157599.71592999998</v>
      </c>
      <c r="M25" s="62">
        <v>11478</v>
      </c>
      <c r="N25" s="62">
        <v>155717.25650999998</v>
      </c>
      <c r="O25" s="62">
        <v>3388</v>
      </c>
      <c r="P25" s="62">
        <v>11377</v>
      </c>
      <c r="Q25" s="62">
        <v>249440.2298</v>
      </c>
      <c r="R25" s="62">
        <v>153900.4399</v>
      </c>
    </row>
    <row r="26" spans="2:18" ht="30" customHeight="1" x14ac:dyDescent="0.35">
      <c r="B26" s="58" t="s">
        <v>44</v>
      </c>
      <c r="C26" s="63" t="s">
        <v>45</v>
      </c>
      <c r="D26" s="60">
        <v>181265.16123522795</v>
      </c>
      <c r="E26" s="62">
        <v>55769.045390000007</v>
      </c>
      <c r="F26" s="62">
        <v>174443.73719000001</v>
      </c>
      <c r="G26" s="62">
        <v>1081</v>
      </c>
      <c r="H26" s="62">
        <v>1258322.3058500004</v>
      </c>
      <c r="I26" s="62">
        <v>1079</v>
      </c>
      <c r="J26" s="62">
        <v>215114.15324000004</v>
      </c>
      <c r="K26" s="62">
        <v>1078</v>
      </c>
      <c r="L26" s="62">
        <v>215114.15324000007</v>
      </c>
      <c r="M26" s="62">
        <v>644</v>
      </c>
      <c r="N26" s="62">
        <v>174443.73719000007</v>
      </c>
      <c r="O26" s="62">
        <v>284</v>
      </c>
      <c r="P26" s="62">
        <v>640</v>
      </c>
      <c r="Q26" s="62">
        <v>535400.40246000001</v>
      </c>
      <c r="R26" s="62">
        <v>173940.09727999999</v>
      </c>
    </row>
    <row r="27" spans="2:18" ht="30" customHeight="1" x14ac:dyDescent="0.35">
      <c r="B27" s="58" t="s">
        <v>46</v>
      </c>
      <c r="C27" s="63" t="s">
        <v>47</v>
      </c>
      <c r="D27" s="60">
        <v>17424.319155096317</v>
      </c>
      <c r="E27" s="62">
        <v>0</v>
      </c>
      <c r="F27" s="62">
        <v>35438.913719999997</v>
      </c>
      <c r="G27" s="62">
        <v>648</v>
      </c>
      <c r="H27" s="62">
        <v>64776.180200000003</v>
      </c>
      <c r="I27" s="62">
        <v>647</v>
      </c>
      <c r="J27" s="62">
        <v>22392.76296</v>
      </c>
      <c r="K27" s="62">
        <v>647</v>
      </c>
      <c r="L27" s="62">
        <v>22392.76296</v>
      </c>
      <c r="M27" s="62">
        <v>391</v>
      </c>
      <c r="N27" s="62">
        <v>22392.76296</v>
      </c>
      <c r="O27" s="62">
        <v>256</v>
      </c>
      <c r="P27" s="62">
        <v>390</v>
      </c>
      <c r="Q27" s="62">
        <v>39715.169159999998</v>
      </c>
      <c r="R27" s="62">
        <v>22296.237719999997</v>
      </c>
    </row>
    <row r="28" spans="2:18" ht="30" customHeight="1" x14ac:dyDescent="0.35">
      <c r="B28" s="58" t="s">
        <v>48</v>
      </c>
      <c r="C28" s="59" t="s">
        <v>49</v>
      </c>
      <c r="D28" s="60">
        <v>82366.706700632916</v>
      </c>
      <c r="E28" s="62">
        <v>60829.602360000004</v>
      </c>
      <c r="F28" s="62">
        <v>270412.42966000002</v>
      </c>
      <c r="G28" s="62">
        <v>25</v>
      </c>
      <c r="H28" s="62">
        <v>315495.23644999997</v>
      </c>
      <c r="I28" s="62">
        <v>25</v>
      </c>
      <c r="J28" s="62">
        <v>270412.42966000002</v>
      </c>
      <c r="K28" s="62">
        <v>25</v>
      </c>
      <c r="L28" s="62">
        <v>270412.42966000002</v>
      </c>
      <c r="M28" s="62">
        <v>19</v>
      </c>
      <c r="N28" s="62">
        <v>270412.42966000002</v>
      </c>
      <c r="O28" s="62">
        <v>6</v>
      </c>
      <c r="P28" s="62">
        <v>19</v>
      </c>
      <c r="Q28" s="62">
        <v>271914.51177999994</v>
      </c>
      <c r="R28" s="62">
        <v>270516.70470999996</v>
      </c>
    </row>
    <row r="29" spans="2:18" ht="30" customHeight="1" x14ac:dyDescent="0.35">
      <c r="B29" s="58" t="s">
        <v>50</v>
      </c>
      <c r="C29" s="59" t="s">
        <v>51</v>
      </c>
      <c r="D29" s="60">
        <v>137255.00177012655</v>
      </c>
      <c r="E29" s="62">
        <v>13991.4406</v>
      </c>
      <c r="F29" s="62">
        <v>276389.90545000002</v>
      </c>
      <c r="G29" s="62">
        <v>510</v>
      </c>
      <c r="H29" s="62">
        <v>652438.26320999989</v>
      </c>
      <c r="I29" s="62">
        <v>510</v>
      </c>
      <c r="J29" s="62">
        <v>489976.7696099999</v>
      </c>
      <c r="K29" s="62">
        <v>510</v>
      </c>
      <c r="L29" s="62">
        <v>489976.76961000002</v>
      </c>
      <c r="M29" s="62">
        <v>330</v>
      </c>
      <c r="N29" s="62">
        <v>275486.48473000003</v>
      </c>
      <c r="O29" s="62">
        <v>80</v>
      </c>
      <c r="P29" s="62">
        <v>329</v>
      </c>
      <c r="Q29" s="62">
        <v>281174.37787000003</v>
      </c>
      <c r="R29" s="62">
        <v>277139.1372</v>
      </c>
    </row>
    <row r="30" spans="2:18" ht="30" customHeight="1" x14ac:dyDescent="0.35">
      <c r="B30" s="58" t="s">
        <v>52</v>
      </c>
      <c r="C30" s="59" t="s">
        <v>53</v>
      </c>
      <c r="D30" s="60">
        <v>7258.187194344915</v>
      </c>
      <c r="E30" s="62">
        <v>1276.99299</v>
      </c>
      <c r="F30" s="62">
        <v>20970.766179999999</v>
      </c>
      <c r="G30" s="62">
        <v>3</v>
      </c>
      <c r="H30" s="62">
        <v>21887.088660000001</v>
      </c>
      <c r="I30" s="62">
        <v>3</v>
      </c>
      <c r="J30" s="62">
        <v>20970.766179999999</v>
      </c>
      <c r="K30" s="62">
        <v>3</v>
      </c>
      <c r="L30" s="62">
        <v>20970.766179999999</v>
      </c>
      <c r="M30" s="62">
        <v>3</v>
      </c>
      <c r="N30" s="62">
        <v>20970.766179999999</v>
      </c>
      <c r="O30" s="62">
        <v>0</v>
      </c>
      <c r="P30" s="62">
        <v>3</v>
      </c>
      <c r="Q30" s="62">
        <v>20970.766179999999</v>
      </c>
      <c r="R30" s="62">
        <v>20970.766179999999</v>
      </c>
    </row>
    <row r="31" spans="2:18" ht="30" customHeight="1" x14ac:dyDescent="0.35">
      <c r="B31" s="58" t="s">
        <v>54</v>
      </c>
      <c r="C31" s="59" t="s">
        <v>55</v>
      </c>
      <c r="D31" s="60">
        <v>6066.012417620851</v>
      </c>
      <c r="E31" s="62">
        <v>1777.6549600000001</v>
      </c>
      <c r="F31" s="62">
        <v>4331.6471799999999</v>
      </c>
      <c r="G31" s="62">
        <v>34</v>
      </c>
      <c r="H31" s="62">
        <v>35278.671029999998</v>
      </c>
      <c r="I31" s="62">
        <v>34</v>
      </c>
      <c r="J31" s="62">
        <v>4331.6471799999999</v>
      </c>
      <c r="K31" s="62">
        <v>34</v>
      </c>
      <c r="L31" s="62">
        <v>4331.6471799999999</v>
      </c>
      <c r="M31" s="62">
        <v>15</v>
      </c>
      <c r="N31" s="62">
        <v>4331.6471799999999</v>
      </c>
      <c r="O31" s="62">
        <v>19</v>
      </c>
      <c r="P31" s="62">
        <v>15</v>
      </c>
      <c r="Q31" s="62">
        <v>9867.3349799999996</v>
      </c>
      <c r="R31" s="62">
        <v>4331.6458600000005</v>
      </c>
    </row>
    <row r="32" spans="2:18" ht="30" customHeight="1" x14ac:dyDescent="0.35">
      <c r="B32" s="58" t="s">
        <v>56</v>
      </c>
      <c r="C32" s="59" t="s">
        <v>57</v>
      </c>
      <c r="D32" s="60">
        <v>40749.003703761831</v>
      </c>
      <c r="E32" s="62">
        <v>3446.0883100000001</v>
      </c>
      <c r="F32" s="62">
        <v>69365.929789999995</v>
      </c>
      <c r="G32" s="62">
        <v>601</v>
      </c>
      <c r="H32" s="62">
        <v>348578.0632700001</v>
      </c>
      <c r="I32" s="62">
        <v>538</v>
      </c>
      <c r="J32" s="62">
        <v>52279.813159999998</v>
      </c>
      <c r="K32" s="62">
        <v>504</v>
      </c>
      <c r="L32" s="62">
        <v>48169.570400000004</v>
      </c>
      <c r="M32" s="62">
        <v>243</v>
      </c>
      <c r="N32" s="62">
        <v>43726.992490000004</v>
      </c>
      <c r="O32" s="62">
        <v>192</v>
      </c>
      <c r="P32" s="62">
        <v>238</v>
      </c>
      <c r="Q32" s="62">
        <v>105041.83713</v>
      </c>
      <c r="R32" s="62">
        <v>42731.140939999997</v>
      </c>
    </row>
    <row r="33" spans="2:18" ht="30" customHeight="1" x14ac:dyDescent="0.35">
      <c r="B33" s="58" t="s">
        <v>58</v>
      </c>
      <c r="C33" s="59" t="s">
        <v>59</v>
      </c>
      <c r="D33" s="60">
        <v>3270.0266309019612</v>
      </c>
      <c r="E33" s="62">
        <v>0</v>
      </c>
      <c r="F33" s="62">
        <v>3337.4139599999999</v>
      </c>
      <c r="G33" s="62">
        <v>9</v>
      </c>
      <c r="H33" s="62">
        <v>4860.3759900000005</v>
      </c>
      <c r="I33" s="62">
        <v>9</v>
      </c>
      <c r="J33" s="62">
        <v>3337.4139599999999</v>
      </c>
      <c r="K33" s="62">
        <v>9</v>
      </c>
      <c r="L33" s="62">
        <v>3337.4139599999999</v>
      </c>
      <c r="M33" s="62">
        <v>9</v>
      </c>
      <c r="N33" s="62">
        <v>3337.4139599999999</v>
      </c>
      <c r="O33" s="62">
        <v>0</v>
      </c>
      <c r="P33" s="62">
        <v>9</v>
      </c>
      <c r="Q33" s="62">
        <v>3337.4139599999999</v>
      </c>
      <c r="R33" s="62">
        <v>3337.4139599999999</v>
      </c>
    </row>
    <row r="34" spans="2:18" ht="30" customHeight="1" x14ac:dyDescent="0.35">
      <c r="B34" s="58" t="s">
        <v>60</v>
      </c>
      <c r="C34" s="63" t="s">
        <v>61</v>
      </c>
      <c r="D34" s="60">
        <v>533.23345847464475</v>
      </c>
      <c r="E34" s="62">
        <v>0</v>
      </c>
      <c r="F34" s="62">
        <v>581.23180000000002</v>
      </c>
      <c r="G34" s="62">
        <v>4</v>
      </c>
      <c r="H34" s="62">
        <v>1620.75756</v>
      </c>
      <c r="I34" s="62">
        <v>4</v>
      </c>
      <c r="J34" s="62">
        <v>581.23180000000002</v>
      </c>
      <c r="K34" s="62">
        <v>4</v>
      </c>
      <c r="L34" s="62">
        <v>581.23180000000002</v>
      </c>
      <c r="M34" s="62">
        <v>4</v>
      </c>
      <c r="N34" s="62">
        <v>581.23180000000002</v>
      </c>
      <c r="O34" s="62">
        <v>0</v>
      </c>
      <c r="P34" s="62">
        <v>4</v>
      </c>
      <c r="Q34" s="62">
        <v>1162.4627399999999</v>
      </c>
      <c r="R34" s="62">
        <v>581.23145999999997</v>
      </c>
    </row>
    <row r="35" spans="2:18" ht="30" customHeight="1" x14ac:dyDescent="0.35">
      <c r="B35" s="58" t="s">
        <v>62</v>
      </c>
      <c r="C35" s="59" t="s">
        <v>63</v>
      </c>
      <c r="D35" s="60">
        <v>1079.7434593209534</v>
      </c>
      <c r="E35" s="62">
        <v>0</v>
      </c>
      <c r="F35" s="62">
        <v>2252.49658</v>
      </c>
      <c r="G35" s="62">
        <v>58</v>
      </c>
      <c r="H35" s="62">
        <v>5536.3054299999994</v>
      </c>
      <c r="I35" s="62">
        <v>58</v>
      </c>
      <c r="J35" s="62">
        <v>2252.49658</v>
      </c>
      <c r="K35" s="62">
        <v>58</v>
      </c>
      <c r="L35" s="62">
        <v>2252.49658</v>
      </c>
      <c r="M35" s="62">
        <v>44</v>
      </c>
      <c r="N35" s="62">
        <v>2252.49658</v>
      </c>
      <c r="O35" s="62">
        <v>14</v>
      </c>
      <c r="P35" s="62">
        <v>45</v>
      </c>
      <c r="Q35" s="62">
        <v>2915.6182100000001</v>
      </c>
      <c r="R35" s="62">
        <v>2332.4921899999999</v>
      </c>
    </row>
    <row r="36" spans="2:18" ht="30" customHeight="1" x14ac:dyDescent="0.35">
      <c r="B36" s="58" t="s">
        <v>64</v>
      </c>
      <c r="C36" s="59" t="s">
        <v>65</v>
      </c>
      <c r="D36" s="60">
        <v>42765.440991618292</v>
      </c>
      <c r="E36" s="62">
        <v>1327.11123</v>
      </c>
      <c r="F36" s="62">
        <v>36691.60886</v>
      </c>
      <c r="G36" s="62">
        <v>3801</v>
      </c>
      <c r="H36" s="62">
        <v>100960.47087999998</v>
      </c>
      <c r="I36" s="62">
        <v>3793</v>
      </c>
      <c r="J36" s="62">
        <v>37521.692900000009</v>
      </c>
      <c r="K36" s="62">
        <v>3787</v>
      </c>
      <c r="L36" s="62">
        <v>37491.02711000001</v>
      </c>
      <c r="M36" s="62">
        <v>2828</v>
      </c>
      <c r="N36" s="62">
        <v>37491.02711000001</v>
      </c>
      <c r="O36" s="62">
        <v>959</v>
      </c>
      <c r="P36" s="62">
        <v>2821</v>
      </c>
      <c r="Q36" s="62">
        <v>52167.717430000004</v>
      </c>
      <c r="R36" s="62">
        <v>37366.805560000001</v>
      </c>
    </row>
    <row r="37" spans="2:18" ht="30" customHeight="1" x14ac:dyDescent="0.35">
      <c r="B37" s="54" t="s">
        <v>66</v>
      </c>
      <c r="C37" s="55" t="s">
        <v>67</v>
      </c>
      <c r="D37" s="56">
        <f t="shared" ref="D37:R37" si="4">SUM(D38:D48)</f>
        <v>559338.26735108439</v>
      </c>
      <c r="E37" s="57">
        <f t="shared" si="4"/>
        <v>217442.49238999985</v>
      </c>
      <c r="F37" s="57">
        <f t="shared" si="4"/>
        <v>448380.80397999997</v>
      </c>
      <c r="G37" s="57">
        <f t="shared" si="4"/>
        <v>11833</v>
      </c>
      <c r="H37" s="57">
        <f t="shared" si="4"/>
        <v>831546.12742000015</v>
      </c>
      <c r="I37" s="57">
        <f t="shared" si="4"/>
        <v>11761</v>
      </c>
      <c r="J37" s="57">
        <f t="shared" si="4"/>
        <v>477924.76436000003</v>
      </c>
      <c r="K37" s="61">
        <f t="shared" si="4"/>
        <v>11426</v>
      </c>
      <c r="L37" s="61">
        <f t="shared" si="4"/>
        <v>476268.42986999999</v>
      </c>
      <c r="M37" s="61">
        <f t="shared" si="4"/>
        <v>4172</v>
      </c>
      <c r="N37" s="61">
        <f t="shared" si="4"/>
        <v>404845.32010000007</v>
      </c>
      <c r="O37" s="61">
        <f t="shared" si="4"/>
        <v>2485</v>
      </c>
      <c r="P37" s="61">
        <f t="shared" si="4"/>
        <v>3965</v>
      </c>
      <c r="Q37" s="61">
        <f t="shared" si="4"/>
        <v>445618.18348000001</v>
      </c>
      <c r="R37" s="61">
        <f t="shared" si="4"/>
        <v>381222.08499</v>
      </c>
    </row>
    <row r="38" spans="2:18" ht="30" customHeight="1" x14ac:dyDescent="0.35">
      <c r="B38" s="58" t="s">
        <v>68</v>
      </c>
      <c r="C38" s="59" t="s">
        <v>69</v>
      </c>
      <c r="D38" s="60">
        <v>68382.201148698019</v>
      </c>
      <c r="E38" s="62">
        <v>3553.3352700000005</v>
      </c>
      <c r="F38" s="62">
        <v>78922.39976</v>
      </c>
      <c r="G38" s="62">
        <v>243</v>
      </c>
      <c r="H38" s="62">
        <v>99812.215540000005</v>
      </c>
      <c r="I38" s="62">
        <v>243</v>
      </c>
      <c r="J38" s="62">
        <v>78922.399759999986</v>
      </c>
      <c r="K38" s="62">
        <v>243</v>
      </c>
      <c r="L38" s="62">
        <v>78922.399759999986</v>
      </c>
      <c r="M38" s="62">
        <v>240</v>
      </c>
      <c r="N38" s="62">
        <v>78922.399759999986</v>
      </c>
      <c r="O38" s="62">
        <v>3</v>
      </c>
      <c r="P38" s="62">
        <v>240</v>
      </c>
      <c r="Q38" s="62">
        <v>94178.030400000003</v>
      </c>
      <c r="R38" s="62">
        <v>78922.39976</v>
      </c>
    </row>
    <row r="39" spans="2:18" ht="30" customHeight="1" x14ac:dyDescent="0.35">
      <c r="B39" s="58" t="s">
        <v>70</v>
      </c>
      <c r="C39" s="59" t="s">
        <v>71</v>
      </c>
      <c r="D39" s="60">
        <v>2981.8834409608289</v>
      </c>
      <c r="E39" s="62">
        <v>166.00343000000004</v>
      </c>
      <c r="F39" s="62">
        <v>3058.6437500000002</v>
      </c>
      <c r="G39" s="62">
        <v>22</v>
      </c>
      <c r="H39" s="62">
        <v>5055.4229999999998</v>
      </c>
      <c r="I39" s="62">
        <v>22</v>
      </c>
      <c r="J39" s="62">
        <v>3058.6437500000002</v>
      </c>
      <c r="K39" s="62">
        <v>22</v>
      </c>
      <c r="L39" s="62">
        <v>3058.6437500000002</v>
      </c>
      <c r="M39" s="62">
        <v>22</v>
      </c>
      <c r="N39" s="62">
        <v>3058.6437500000002</v>
      </c>
      <c r="O39" s="62">
        <v>0</v>
      </c>
      <c r="P39" s="62">
        <v>22</v>
      </c>
      <c r="Q39" s="62">
        <v>3471.88</v>
      </c>
      <c r="R39" s="62">
        <v>3058.6432500000001</v>
      </c>
    </row>
    <row r="40" spans="2:18" ht="30" customHeight="1" x14ac:dyDescent="0.35">
      <c r="B40" s="58" t="s">
        <v>72</v>
      </c>
      <c r="C40" s="59" t="s">
        <v>73</v>
      </c>
      <c r="D40" s="60">
        <v>230.8967716455696</v>
      </c>
      <c r="E40" s="62">
        <v>0</v>
      </c>
      <c r="F40" s="62">
        <v>482.22429999999997</v>
      </c>
      <c r="G40" s="62">
        <v>5</v>
      </c>
      <c r="H40" s="62">
        <v>502.37209999999999</v>
      </c>
      <c r="I40" s="62">
        <v>5</v>
      </c>
      <c r="J40" s="62">
        <v>482.22429999999997</v>
      </c>
      <c r="K40" s="62">
        <v>5</v>
      </c>
      <c r="L40" s="62">
        <v>482.22429999999997</v>
      </c>
      <c r="M40" s="62">
        <v>5</v>
      </c>
      <c r="N40" s="62">
        <v>482.22429999999997</v>
      </c>
      <c r="O40" s="62">
        <v>0</v>
      </c>
      <c r="P40" s="62">
        <v>5</v>
      </c>
      <c r="Q40" s="62">
        <v>482.22429999999997</v>
      </c>
      <c r="R40" s="62">
        <v>482.22429999999997</v>
      </c>
    </row>
    <row r="41" spans="2:18" ht="30" customHeight="1" x14ac:dyDescent="0.35">
      <c r="B41" s="58" t="s">
        <v>74</v>
      </c>
      <c r="C41" s="63" t="s">
        <v>75</v>
      </c>
      <c r="D41" s="60">
        <v>18536.073540111596</v>
      </c>
      <c r="E41" s="62">
        <v>7932.3490100000054</v>
      </c>
      <c r="F41" s="62">
        <v>11330.92654</v>
      </c>
      <c r="G41" s="62">
        <v>1760</v>
      </c>
      <c r="H41" s="62">
        <v>42282.383190000008</v>
      </c>
      <c r="I41" s="62">
        <v>1760</v>
      </c>
      <c r="J41" s="62">
        <v>32776.102330000002</v>
      </c>
      <c r="K41" s="62">
        <v>1760</v>
      </c>
      <c r="L41" s="62">
        <v>32776.102329999994</v>
      </c>
      <c r="M41" s="62">
        <v>556</v>
      </c>
      <c r="N41" s="62">
        <v>11330.926539999999</v>
      </c>
      <c r="O41" s="62">
        <v>80</v>
      </c>
      <c r="P41" s="62">
        <v>557</v>
      </c>
      <c r="Q41" s="62">
        <v>13381.8403</v>
      </c>
      <c r="R41" s="62">
        <v>11374.563890000001</v>
      </c>
    </row>
    <row r="42" spans="2:18" ht="30" customHeight="1" x14ac:dyDescent="0.35">
      <c r="B42" s="58" t="s">
        <v>76</v>
      </c>
      <c r="C42" s="63" t="s">
        <v>77</v>
      </c>
      <c r="D42" s="60">
        <v>184738.48864312746</v>
      </c>
      <c r="E42" s="62">
        <v>161541.53119999988</v>
      </c>
      <c r="F42" s="62">
        <v>31951.096259999998</v>
      </c>
      <c r="G42" s="62">
        <v>1498</v>
      </c>
      <c r="H42" s="62" t="s">
        <v>133</v>
      </c>
      <c r="I42" s="62">
        <v>1497</v>
      </c>
      <c r="J42" s="62">
        <v>36679.666209999996</v>
      </c>
      <c r="K42" s="62">
        <v>1497</v>
      </c>
      <c r="L42" s="62">
        <v>48803.699110000001</v>
      </c>
      <c r="M42" s="62">
        <v>280</v>
      </c>
      <c r="N42" s="62">
        <v>28168.221089999999</v>
      </c>
      <c r="O42" s="62">
        <v>420</v>
      </c>
      <c r="P42" s="62">
        <v>268</v>
      </c>
      <c r="Q42" s="62">
        <v>18165.226409999999</v>
      </c>
      <c r="R42" s="62">
        <v>26162.663089999998</v>
      </c>
    </row>
    <row r="43" spans="2:18" ht="30" customHeight="1" x14ac:dyDescent="0.35">
      <c r="B43" s="58" t="s">
        <v>78</v>
      </c>
      <c r="C43" s="63" t="s">
        <v>79</v>
      </c>
      <c r="D43" s="60">
        <v>3016.4702732190563</v>
      </c>
      <c r="E43" s="65">
        <v>0.34235000000000004</v>
      </c>
      <c r="F43" s="62">
        <v>4112.76793</v>
      </c>
      <c r="G43" s="62">
        <v>155</v>
      </c>
      <c r="H43" s="62" t="s">
        <v>133</v>
      </c>
      <c r="I43" s="62">
        <v>155</v>
      </c>
      <c r="J43" s="62">
        <v>3636.8125699999991</v>
      </c>
      <c r="K43" s="62">
        <v>155</v>
      </c>
      <c r="L43" s="62">
        <v>5152.0242199999993</v>
      </c>
      <c r="M43" s="62">
        <v>45</v>
      </c>
      <c r="N43" s="62">
        <v>3538.2830099999996</v>
      </c>
      <c r="O43" s="62">
        <v>77</v>
      </c>
      <c r="P43" s="62">
        <v>47</v>
      </c>
      <c r="Q43" s="62">
        <v>2746.19074</v>
      </c>
      <c r="R43" s="62">
        <v>3768.6970000000001</v>
      </c>
    </row>
    <row r="44" spans="2:18" ht="30" customHeight="1" x14ac:dyDescent="0.35">
      <c r="B44" s="58" t="s">
        <v>80</v>
      </c>
      <c r="C44" s="63" t="s">
        <v>81</v>
      </c>
      <c r="D44" s="60">
        <v>85056.626338933871</v>
      </c>
      <c r="E44" s="62">
        <v>26227.938050000001</v>
      </c>
      <c r="F44" s="62">
        <v>104660.42104</v>
      </c>
      <c r="G44" s="62">
        <v>2251</v>
      </c>
      <c r="H44" s="62">
        <v>483130.08462000027</v>
      </c>
      <c r="I44" s="62">
        <v>2247</v>
      </c>
      <c r="J44" s="62">
        <v>89717.146980000005</v>
      </c>
      <c r="K44" s="62">
        <v>2225</v>
      </c>
      <c r="L44" s="62">
        <v>84006.502800000002</v>
      </c>
      <c r="M44" s="62">
        <v>514</v>
      </c>
      <c r="N44" s="62">
        <v>80216.948140000008</v>
      </c>
      <c r="O44" s="62">
        <v>418</v>
      </c>
      <c r="P44" s="62">
        <v>478</v>
      </c>
      <c r="Q44" s="62">
        <v>80942.893909999999</v>
      </c>
      <c r="R44" s="62">
        <v>72056.562270000009</v>
      </c>
    </row>
    <row r="45" spans="2:18" ht="30" customHeight="1" x14ac:dyDescent="0.35">
      <c r="B45" s="58" t="s">
        <v>82</v>
      </c>
      <c r="C45" s="63" t="s">
        <v>83</v>
      </c>
      <c r="D45" s="60">
        <v>79459.926537456544</v>
      </c>
      <c r="E45" s="62">
        <v>4087.2635800000007</v>
      </c>
      <c r="F45" s="62">
        <v>83421.015339999984</v>
      </c>
      <c r="G45" s="62">
        <v>951</v>
      </c>
      <c r="H45" s="62">
        <v>188572.07119999992</v>
      </c>
      <c r="I45" s="62">
        <v>922</v>
      </c>
      <c r="J45" s="62">
        <v>83163.080610000019</v>
      </c>
      <c r="K45" s="62">
        <v>912</v>
      </c>
      <c r="L45" s="62">
        <v>83074.477480000016</v>
      </c>
      <c r="M45" s="62">
        <v>608</v>
      </c>
      <c r="N45" s="62">
        <v>82112.934460000019</v>
      </c>
      <c r="O45" s="62">
        <v>268</v>
      </c>
      <c r="P45" s="62">
        <v>602</v>
      </c>
      <c r="Q45" s="62">
        <v>87669.66253999999</v>
      </c>
      <c r="R45" s="62">
        <v>78193.084170000002</v>
      </c>
    </row>
    <row r="46" spans="2:18" ht="30" customHeight="1" x14ac:dyDescent="0.35">
      <c r="B46" s="58" t="s">
        <v>84</v>
      </c>
      <c r="C46" s="63" t="s">
        <v>85</v>
      </c>
      <c r="D46" s="60">
        <v>96637.872971007615</v>
      </c>
      <c r="E46" s="62">
        <v>6873.9153499999948</v>
      </c>
      <c r="F46" s="62">
        <v>112527.4283</v>
      </c>
      <c r="G46" s="62">
        <v>4120</v>
      </c>
      <c r="H46" s="62" t="s">
        <v>133</v>
      </c>
      <c r="I46" s="62">
        <v>4093</v>
      </c>
      <c r="J46" s="62">
        <v>133146.87378000002</v>
      </c>
      <c r="K46" s="62">
        <v>3802</v>
      </c>
      <c r="L46" s="62">
        <v>123930.70176999999</v>
      </c>
      <c r="M46" s="62">
        <v>1325</v>
      </c>
      <c r="N46" s="62">
        <v>100953.08469999999</v>
      </c>
      <c r="O46" s="62">
        <v>991</v>
      </c>
      <c r="P46" s="62">
        <v>1201</v>
      </c>
      <c r="Q46" s="62">
        <v>111706.9826</v>
      </c>
      <c r="R46" s="62">
        <v>91893.941420000003</v>
      </c>
    </row>
    <row r="47" spans="2:18" ht="30" customHeight="1" x14ac:dyDescent="0.35">
      <c r="B47" s="58" t="s">
        <v>86</v>
      </c>
      <c r="C47" s="63" t="s">
        <v>87</v>
      </c>
      <c r="D47" s="60">
        <v>16171.288909999997</v>
      </c>
      <c r="E47" s="62">
        <v>6785.7130500000021</v>
      </c>
      <c r="F47" s="62">
        <v>12767.982119999999</v>
      </c>
      <c r="G47" s="62">
        <v>592</v>
      </c>
      <c r="H47" s="62" t="s">
        <v>133</v>
      </c>
      <c r="I47" s="62">
        <v>592</v>
      </c>
      <c r="J47" s="62">
        <v>12767.982119999997</v>
      </c>
      <c r="K47" s="62">
        <v>592</v>
      </c>
      <c r="L47" s="62">
        <v>12767.982119999997</v>
      </c>
      <c r="M47" s="62">
        <v>432</v>
      </c>
      <c r="N47" s="62">
        <v>12767.982119999997</v>
      </c>
      <c r="O47" s="62">
        <v>160</v>
      </c>
      <c r="P47" s="62">
        <v>432</v>
      </c>
      <c r="Q47" s="62">
        <v>29531.13435</v>
      </c>
      <c r="R47" s="62">
        <v>12676.961160000001</v>
      </c>
    </row>
    <row r="48" spans="2:18" ht="30" customHeight="1" x14ac:dyDescent="0.35">
      <c r="B48" s="58" t="s">
        <v>88</v>
      </c>
      <c r="C48" s="63" t="s">
        <v>89</v>
      </c>
      <c r="D48" s="60">
        <v>4126.5387759239056</v>
      </c>
      <c r="E48" s="62">
        <v>274.10110000000003</v>
      </c>
      <c r="F48" s="62">
        <v>5145.8986399999994</v>
      </c>
      <c r="G48" s="62">
        <v>236</v>
      </c>
      <c r="H48" s="62">
        <v>12191.57777</v>
      </c>
      <c r="I48" s="62">
        <v>225</v>
      </c>
      <c r="J48" s="62">
        <v>3573.8319499999998</v>
      </c>
      <c r="K48" s="62">
        <v>213</v>
      </c>
      <c r="L48" s="62">
        <v>3293.6722300000001</v>
      </c>
      <c r="M48" s="62">
        <v>145</v>
      </c>
      <c r="N48" s="62">
        <v>3293.6722300000001</v>
      </c>
      <c r="O48" s="62">
        <v>68</v>
      </c>
      <c r="P48" s="62">
        <v>113</v>
      </c>
      <c r="Q48" s="62">
        <v>3342.1179300000003</v>
      </c>
      <c r="R48" s="62">
        <v>2632.3446800000002</v>
      </c>
    </row>
    <row r="49" spans="2:56" ht="30" customHeight="1" x14ac:dyDescent="0.35">
      <c r="B49" s="54" t="s">
        <v>90</v>
      </c>
      <c r="C49" s="55" t="s">
        <v>91</v>
      </c>
      <c r="D49" s="56">
        <f>D50+D51+D58+D59</f>
        <v>273891.50988402893</v>
      </c>
      <c r="E49" s="56">
        <f t="shared" ref="E49:R49" si="5">E50+E51+E58+E59</f>
        <v>323.70983999999999</v>
      </c>
      <c r="F49" s="56">
        <f t="shared" si="5"/>
        <v>371575.46412999992</v>
      </c>
      <c r="G49" s="56">
        <f t="shared" si="5"/>
        <v>16122</v>
      </c>
      <c r="H49" s="56">
        <f t="shared" si="5"/>
        <v>984860.16844000004</v>
      </c>
      <c r="I49" s="56">
        <f t="shared" si="5"/>
        <v>16113</v>
      </c>
      <c r="J49" s="56">
        <f t="shared" si="5"/>
        <v>344329.44697999995</v>
      </c>
      <c r="K49" s="56">
        <f t="shared" si="5"/>
        <v>16091</v>
      </c>
      <c r="L49" s="56">
        <f t="shared" si="5"/>
        <v>344068.31292</v>
      </c>
      <c r="M49" s="56">
        <f t="shared" si="5"/>
        <v>11979</v>
      </c>
      <c r="N49" s="56">
        <f t="shared" si="5"/>
        <v>343683.67004</v>
      </c>
      <c r="O49" s="56">
        <f t="shared" si="5"/>
        <v>4106</v>
      </c>
      <c r="P49" s="56">
        <f t="shared" si="5"/>
        <v>11957</v>
      </c>
      <c r="Q49" s="56">
        <f t="shared" si="5"/>
        <v>578583.66915000009</v>
      </c>
      <c r="R49" s="56">
        <f t="shared" si="5"/>
        <v>343051.44617000001</v>
      </c>
    </row>
    <row r="50" spans="2:56" ht="30" customHeight="1" x14ac:dyDescent="0.35">
      <c r="B50" s="58" t="s">
        <v>92</v>
      </c>
      <c r="C50" s="59" t="s">
        <v>93</v>
      </c>
      <c r="D50" s="60">
        <v>2817.5883176470584</v>
      </c>
      <c r="E50" s="62">
        <v>0</v>
      </c>
      <c r="F50" s="62">
        <v>2650</v>
      </c>
      <c r="G50" s="62">
        <v>106</v>
      </c>
      <c r="H50" s="62">
        <v>2650</v>
      </c>
      <c r="I50" s="62">
        <v>106</v>
      </c>
      <c r="J50" s="62">
        <v>2650</v>
      </c>
      <c r="K50" s="62">
        <v>106</v>
      </c>
      <c r="L50" s="62">
        <v>2650</v>
      </c>
      <c r="M50" s="62">
        <v>106</v>
      </c>
      <c r="N50" s="62">
        <v>2650</v>
      </c>
      <c r="O50" s="62">
        <v>0</v>
      </c>
      <c r="P50" s="62">
        <v>106</v>
      </c>
      <c r="Q50" s="62">
        <v>2650</v>
      </c>
      <c r="R50" s="62">
        <v>2650</v>
      </c>
    </row>
    <row r="51" spans="2:56" ht="30" customHeight="1" x14ac:dyDescent="0.35">
      <c r="B51" s="58" t="s">
        <v>94</v>
      </c>
      <c r="C51" s="63" t="s">
        <v>95</v>
      </c>
      <c r="D51" s="60">
        <v>199057.29836439757</v>
      </c>
      <c r="E51" s="62">
        <v>225.85674</v>
      </c>
      <c r="F51" s="62">
        <f>SUM(F52:F57)</f>
        <v>284699.57817999995</v>
      </c>
      <c r="G51" s="62">
        <f t="shared" ref="G51:R51" si="6">SUM(G52:G57)</f>
        <v>15623</v>
      </c>
      <c r="H51" s="62">
        <f t="shared" si="6"/>
        <v>910036.99933000002</v>
      </c>
      <c r="I51" s="62">
        <f t="shared" si="6"/>
        <v>15614</v>
      </c>
      <c r="J51" s="62">
        <f t="shared" si="6"/>
        <v>257453.56102999998</v>
      </c>
      <c r="K51" s="62">
        <f>SUM(K52:K57)</f>
        <v>15592</v>
      </c>
      <c r="L51" s="62">
        <f t="shared" si="6"/>
        <v>257192.42697</v>
      </c>
      <c r="M51" s="62">
        <f t="shared" si="6"/>
        <v>11521</v>
      </c>
      <c r="N51" s="62">
        <f t="shared" si="6"/>
        <v>256807.78409</v>
      </c>
      <c r="O51" s="62">
        <f t="shared" si="6"/>
        <v>4065</v>
      </c>
      <c r="P51" s="62">
        <f t="shared" si="6"/>
        <v>11497</v>
      </c>
      <c r="Q51" s="62">
        <f t="shared" si="6"/>
        <v>491284.72526000004</v>
      </c>
      <c r="R51" s="62">
        <f t="shared" si="6"/>
        <v>256091.44913999998</v>
      </c>
    </row>
    <row r="52" spans="2:56" ht="30" customHeight="1" x14ac:dyDescent="0.35">
      <c r="B52" s="66" t="s">
        <v>96</v>
      </c>
      <c r="C52" s="67" t="s">
        <v>97</v>
      </c>
      <c r="D52" s="68">
        <v>66273.73980999997</v>
      </c>
      <c r="E52" s="68">
        <v>0</v>
      </c>
      <c r="F52" s="68">
        <v>126278.63748</v>
      </c>
      <c r="G52" s="68">
        <v>11819</v>
      </c>
      <c r="H52" s="68">
        <v>378081.15445000003</v>
      </c>
      <c r="I52" s="68">
        <v>11814</v>
      </c>
      <c r="J52" s="68">
        <v>117077.58118000001</v>
      </c>
      <c r="K52" s="68">
        <v>11799</v>
      </c>
      <c r="L52" s="68">
        <v>117018.45581</v>
      </c>
      <c r="M52" s="68">
        <v>9091</v>
      </c>
      <c r="N52" s="68">
        <v>117018.45581</v>
      </c>
      <c r="O52" s="68">
        <v>2708</v>
      </c>
      <c r="P52" s="68">
        <v>9072</v>
      </c>
      <c r="Q52" s="68">
        <v>234794.43234</v>
      </c>
      <c r="R52" s="68">
        <v>116612.18091</v>
      </c>
    </row>
    <row r="53" spans="2:56" ht="30" customHeight="1" x14ac:dyDescent="0.35">
      <c r="B53" s="66" t="s">
        <v>98</v>
      </c>
      <c r="C53" s="67" t="s">
        <v>99</v>
      </c>
      <c r="D53" s="68">
        <v>46523.613539999984</v>
      </c>
      <c r="E53" s="68">
        <v>0</v>
      </c>
      <c r="F53" s="68">
        <v>58667.70779</v>
      </c>
      <c r="G53" s="68">
        <v>1347</v>
      </c>
      <c r="H53" s="68">
        <v>224312.43788000004</v>
      </c>
      <c r="I53" s="68">
        <v>1346</v>
      </c>
      <c r="J53" s="68">
        <v>51494.915009999982</v>
      </c>
      <c r="K53" s="68">
        <v>1345</v>
      </c>
      <c r="L53" s="68">
        <v>51494.915009999975</v>
      </c>
      <c r="M53" s="68">
        <v>888</v>
      </c>
      <c r="N53" s="68">
        <v>51322.030619999976</v>
      </c>
      <c r="O53" s="68">
        <v>453</v>
      </c>
      <c r="P53" s="68">
        <v>889</v>
      </c>
      <c r="Q53" s="68">
        <v>112750.91939</v>
      </c>
      <c r="R53" s="68">
        <v>51460.664479999999</v>
      </c>
    </row>
    <row r="54" spans="2:56" ht="30" customHeight="1" x14ac:dyDescent="0.35">
      <c r="B54" s="66" t="s">
        <v>100</v>
      </c>
      <c r="C54" s="67" t="s">
        <v>101</v>
      </c>
      <c r="D54" s="68">
        <v>33359.799320000006</v>
      </c>
      <c r="E54" s="68">
        <v>129.63919999999999</v>
      </c>
      <c r="F54" s="68">
        <v>37930.616140000013</v>
      </c>
      <c r="G54" s="68">
        <v>992</v>
      </c>
      <c r="H54" s="68">
        <v>179705.70047999991</v>
      </c>
      <c r="I54" s="68">
        <v>992</v>
      </c>
      <c r="J54" s="68">
        <v>32564.906400000011</v>
      </c>
      <c r="K54" s="68">
        <v>987</v>
      </c>
      <c r="L54" s="68">
        <v>32400.67240000001</v>
      </c>
      <c r="M54" s="68">
        <v>465</v>
      </c>
      <c r="N54" s="68">
        <v>32313.746200000009</v>
      </c>
      <c r="O54" s="68">
        <v>521</v>
      </c>
      <c r="P54" s="68">
        <v>461</v>
      </c>
      <c r="Q54" s="68">
        <v>65644.25748</v>
      </c>
      <c r="R54" s="68">
        <v>32162.146089999998</v>
      </c>
    </row>
    <row r="55" spans="2:56" ht="30" customHeight="1" x14ac:dyDescent="0.35">
      <c r="B55" s="66" t="s">
        <v>102</v>
      </c>
      <c r="C55" s="67" t="s">
        <v>103</v>
      </c>
      <c r="D55" s="68">
        <v>6884.5334700000003</v>
      </c>
      <c r="E55" s="68">
        <v>0</v>
      </c>
      <c r="F55" s="68">
        <v>11750.631349999996</v>
      </c>
      <c r="G55" s="68">
        <v>495</v>
      </c>
      <c r="H55" s="68">
        <v>23893.37067</v>
      </c>
      <c r="I55" s="68">
        <v>494</v>
      </c>
      <c r="J55" s="68">
        <v>7527.5852099999975</v>
      </c>
      <c r="K55" s="68">
        <v>494</v>
      </c>
      <c r="L55" s="68">
        <v>7527.5852099999975</v>
      </c>
      <c r="M55" s="68">
        <v>382</v>
      </c>
      <c r="N55" s="68">
        <v>7527.5852099999975</v>
      </c>
      <c r="O55" s="68">
        <v>112</v>
      </c>
      <c r="P55" s="68">
        <v>382</v>
      </c>
      <c r="Q55" s="68">
        <v>13111.65048</v>
      </c>
      <c r="R55" s="68">
        <v>7534.0288499999997</v>
      </c>
    </row>
    <row r="56" spans="2:56" ht="30" customHeight="1" x14ac:dyDescent="0.35">
      <c r="B56" s="66" t="s">
        <v>104</v>
      </c>
      <c r="C56" s="67" t="s">
        <v>105</v>
      </c>
      <c r="D56" s="68">
        <v>530.55740000000003</v>
      </c>
      <c r="E56" s="68">
        <v>0</v>
      </c>
      <c r="F56" s="68">
        <v>1175.1129999999998</v>
      </c>
      <c r="G56" s="68">
        <v>18</v>
      </c>
      <c r="H56" s="68">
        <v>1466.9157499999999</v>
      </c>
      <c r="I56" s="68">
        <v>17</v>
      </c>
      <c r="J56" s="68">
        <v>585.64365999999995</v>
      </c>
      <c r="K56" s="68">
        <v>16</v>
      </c>
      <c r="L56" s="68">
        <v>547.86896999999999</v>
      </c>
      <c r="M56" s="68">
        <v>15</v>
      </c>
      <c r="N56" s="68">
        <v>547.86896999999999</v>
      </c>
      <c r="O56" s="68">
        <v>1</v>
      </c>
      <c r="P56" s="68">
        <v>15</v>
      </c>
      <c r="Q56" s="68">
        <v>921.83622000000003</v>
      </c>
      <c r="R56" s="68">
        <v>548.93227000000002</v>
      </c>
    </row>
    <row r="57" spans="2:56" ht="30" customHeight="1" x14ac:dyDescent="0.35">
      <c r="B57" s="66" t="s">
        <v>106</v>
      </c>
      <c r="C57" s="67" t="s">
        <v>107</v>
      </c>
      <c r="D57" s="68">
        <v>41970.058699999987</v>
      </c>
      <c r="E57" s="68">
        <v>96.217540000000014</v>
      </c>
      <c r="F57" s="68">
        <v>48896.872419999963</v>
      </c>
      <c r="G57" s="68">
        <v>952</v>
      </c>
      <c r="H57" s="68">
        <v>102577.42009999996</v>
      </c>
      <c r="I57" s="68">
        <v>951</v>
      </c>
      <c r="J57" s="68">
        <v>48202.929570000008</v>
      </c>
      <c r="K57" s="68">
        <v>951</v>
      </c>
      <c r="L57" s="68">
        <v>48202.929570000008</v>
      </c>
      <c r="M57" s="68">
        <v>680</v>
      </c>
      <c r="N57" s="68">
        <v>48078.097280000009</v>
      </c>
      <c r="O57" s="68">
        <v>270</v>
      </c>
      <c r="P57" s="68">
        <v>678</v>
      </c>
      <c r="Q57" s="68">
        <v>64061.629349999996</v>
      </c>
      <c r="R57" s="68">
        <v>47773.49654</v>
      </c>
    </row>
    <row r="58" spans="2:56" ht="30" customHeight="1" x14ac:dyDescent="0.35">
      <c r="B58" s="58" t="s">
        <v>108</v>
      </c>
      <c r="C58" s="63" t="s">
        <v>109</v>
      </c>
      <c r="D58" s="60">
        <v>4933.4538001254896</v>
      </c>
      <c r="E58" s="62">
        <v>10.308540000000001</v>
      </c>
      <c r="F58" s="62">
        <v>7912.8183600000002</v>
      </c>
      <c r="G58" s="62">
        <v>285</v>
      </c>
      <c r="H58" s="62">
        <v>10418.679970000001</v>
      </c>
      <c r="I58" s="62">
        <v>285</v>
      </c>
      <c r="J58" s="62">
        <v>7912.8183600000002</v>
      </c>
      <c r="K58" s="62">
        <v>285</v>
      </c>
      <c r="L58" s="62">
        <v>7912.8183600000002</v>
      </c>
      <c r="M58" s="62">
        <v>245</v>
      </c>
      <c r="N58" s="62">
        <v>7912.8183600000002</v>
      </c>
      <c r="O58" s="62">
        <v>40</v>
      </c>
      <c r="P58" s="62">
        <v>247</v>
      </c>
      <c r="Q58" s="62">
        <v>8335.8763099999996</v>
      </c>
      <c r="R58" s="62">
        <v>7996.9294499999996</v>
      </c>
    </row>
    <row r="59" spans="2:56" ht="30" customHeight="1" x14ac:dyDescent="0.35">
      <c r="B59" s="58" t="s">
        <v>110</v>
      </c>
      <c r="C59" s="59" t="s">
        <v>111</v>
      </c>
      <c r="D59" s="60">
        <v>67083.169401858817</v>
      </c>
      <c r="E59" s="62">
        <v>87.544560000000004</v>
      </c>
      <c r="F59" s="62">
        <v>76313.067590000006</v>
      </c>
      <c r="G59" s="62">
        <v>108</v>
      </c>
      <c r="H59" s="62">
        <v>61754.489139999998</v>
      </c>
      <c r="I59" s="62">
        <v>108</v>
      </c>
      <c r="J59" s="62">
        <v>76313.067590000006</v>
      </c>
      <c r="K59" s="62">
        <v>108</v>
      </c>
      <c r="L59" s="62">
        <v>76313.067590000006</v>
      </c>
      <c r="M59" s="62">
        <v>107</v>
      </c>
      <c r="N59" s="62">
        <v>76313.067590000006</v>
      </c>
      <c r="O59" s="62">
        <v>1</v>
      </c>
      <c r="P59" s="62">
        <v>107</v>
      </c>
      <c r="Q59" s="62">
        <v>76313.067580000003</v>
      </c>
      <c r="R59" s="62">
        <v>76313.067580000003</v>
      </c>
    </row>
    <row r="60" spans="2:56" ht="30" customHeight="1" x14ac:dyDescent="0.35">
      <c r="B60" s="54" t="s">
        <v>112</v>
      </c>
      <c r="C60" s="69" t="s">
        <v>113</v>
      </c>
      <c r="D60" s="56">
        <f>SUM(D61:D62)</f>
        <v>135934.81172407718</v>
      </c>
      <c r="E60" s="57">
        <f t="shared" ref="E60:R60" si="7">SUM(E61:E62)</f>
        <v>0</v>
      </c>
      <c r="F60" s="57">
        <f t="shared" si="7"/>
        <v>176222.84492</v>
      </c>
      <c r="G60" s="57">
        <f t="shared" si="7"/>
        <v>718</v>
      </c>
      <c r="H60" s="57">
        <f t="shared" si="7"/>
        <v>246792.02463</v>
      </c>
      <c r="I60" s="57">
        <f t="shared" si="7"/>
        <v>713</v>
      </c>
      <c r="J60" s="57">
        <f t="shared" si="7"/>
        <v>194744.60581000001</v>
      </c>
      <c r="K60" s="57">
        <f t="shared" si="7"/>
        <v>709</v>
      </c>
      <c r="L60" s="57">
        <f t="shared" si="7"/>
        <v>183202.40121000001</v>
      </c>
      <c r="M60" s="57">
        <f>SUM(M61:M62)</f>
        <v>562</v>
      </c>
      <c r="N60" s="57">
        <f t="shared" ref="N60" si="8">SUM(N61:N62)</f>
        <v>182748.06468000001</v>
      </c>
      <c r="O60" s="57">
        <f t="shared" si="7"/>
        <v>54</v>
      </c>
      <c r="P60" s="57">
        <f t="shared" si="7"/>
        <v>558</v>
      </c>
      <c r="Q60" s="57">
        <f t="shared" si="7"/>
        <v>187709.71148</v>
      </c>
      <c r="R60" s="57">
        <f t="shared" si="7"/>
        <v>187709.71148</v>
      </c>
    </row>
    <row r="61" spans="2:56" ht="30" customHeight="1" x14ac:dyDescent="0.35">
      <c r="B61" s="58"/>
      <c r="C61" s="63" t="s">
        <v>114</v>
      </c>
      <c r="D61" s="60">
        <v>124095.12425452239</v>
      </c>
      <c r="E61" s="62">
        <v>0</v>
      </c>
      <c r="F61" s="62">
        <v>159551.45663</v>
      </c>
      <c r="G61" s="62">
        <v>154</v>
      </c>
      <c r="H61" s="62">
        <v>224087.11265</v>
      </c>
      <c r="I61" s="62">
        <v>149</v>
      </c>
      <c r="J61" s="62">
        <v>177618.88099000001</v>
      </c>
      <c r="K61" s="62">
        <v>147</v>
      </c>
      <c r="L61" s="62">
        <v>166076.67639000001</v>
      </c>
      <c r="M61" s="64">
        <v>147</v>
      </c>
      <c r="N61" s="64">
        <v>166076.67639000001</v>
      </c>
      <c r="O61" s="64">
        <v>0</v>
      </c>
      <c r="P61" s="64">
        <v>148</v>
      </c>
      <c r="Q61" s="64">
        <v>171045.99939000001</v>
      </c>
      <c r="R61" s="64">
        <v>171045.99939000001</v>
      </c>
    </row>
    <row r="62" spans="2:56" ht="30" customHeight="1" x14ac:dyDescent="0.35">
      <c r="B62" s="58"/>
      <c r="C62" s="59" t="s">
        <v>115</v>
      </c>
      <c r="D62" s="60">
        <v>11839.687469554778</v>
      </c>
      <c r="E62" s="62">
        <v>0</v>
      </c>
      <c r="F62" s="62">
        <v>16671.388289999999</v>
      </c>
      <c r="G62" s="62">
        <v>564</v>
      </c>
      <c r="H62" s="62">
        <v>22704.911980000001</v>
      </c>
      <c r="I62" s="62">
        <v>564</v>
      </c>
      <c r="J62" s="62">
        <v>17125.724819999999</v>
      </c>
      <c r="K62" s="62">
        <v>562</v>
      </c>
      <c r="L62" s="62">
        <v>17125.724820000003</v>
      </c>
      <c r="M62" s="62">
        <v>415</v>
      </c>
      <c r="N62" s="62">
        <v>16671.388290000003</v>
      </c>
      <c r="O62" s="62">
        <v>54</v>
      </c>
      <c r="P62" s="62">
        <v>410</v>
      </c>
      <c r="Q62" s="62">
        <v>16663.712090000001</v>
      </c>
      <c r="R62" s="62">
        <v>16663.712090000001</v>
      </c>
    </row>
    <row r="63" spans="2:56" ht="5.15" customHeight="1" x14ac:dyDescent="0.35">
      <c r="B63" s="41"/>
      <c r="C63" s="70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2"/>
      <c r="Q63" s="72"/>
      <c r="R63" s="72"/>
    </row>
    <row r="64" spans="2:56" ht="30" customHeight="1" x14ac:dyDescent="0.35">
      <c r="B64" s="54" t="s">
        <v>116</v>
      </c>
      <c r="C64" s="69" t="s">
        <v>117</v>
      </c>
      <c r="D64" s="57">
        <v>12300.252700000001</v>
      </c>
      <c r="E64" s="57">
        <v>0</v>
      </c>
      <c r="F64" s="57">
        <v>12300.252700000001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</row>
    <row r="65" spans="1:177" ht="5.15" customHeight="1" x14ac:dyDescent="0.35">
      <c r="B65" s="41"/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2"/>
      <c r="Q65" s="72"/>
      <c r="R65" s="72"/>
    </row>
    <row r="66" spans="1:177" ht="30" customHeight="1" x14ac:dyDescent="0.35">
      <c r="B66" s="54" t="s">
        <v>118</v>
      </c>
      <c r="C66" s="73" t="s">
        <v>119</v>
      </c>
      <c r="D66" s="57">
        <v>47136.532000000007</v>
      </c>
      <c r="E66" s="57">
        <v>0</v>
      </c>
      <c r="F66" s="57">
        <v>49397.357000000004</v>
      </c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</row>
    <row r="67" spans="1:177" ht="5.15" customHeight="1" x14ac:dyDescent="0.35">
      <c r="B67" s="41"/>
      <c r="C67" s="70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2"/>
      <c r="Q67" s="72"/>
      <c r="R67" s="72"/>
    </row>
    <row r="68" spans="1:177" ht="30" customHeight="1" x14ac:dyDescent="0.35">
      <c r="B68" s="54" t="s">
        <v>120</v>
      </c>
      <c r="C68" s="69" t="s">
        <v>121</v>
      </c>
      <c r="D68" s="57">
        <v>669.85361</v>
      </c>
      <c r="E68" s="57">
        <v>669.85361</v>
      </c>
      <c r="F68" s="57">
        <v>0</v>
      </c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</row>
    <row r="69" spans="1:177" ht="5.15" customHeight="1" x14ac:dyDescent="0.35">
      <c r="B69" s="41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2"/>
      <c r="Q69" s="72"/>
      <c r="R69" s="72"/>
    </row>
    <row r="70" spans="1:177" ht="30" customHeight="1" x14ac:dyDescent="0.35">
      <c r="B70" s="74" t="s">
        <v>122</v>
      </c>
      <c r="C70" s="73" t="s">
        <v>123</v>
      </c>
      <c r="D70" s="56">
        <v>7461.3904624575143</v>
      </c>
      <c r="E70" s="57">
        <v>0</v>
      </c>
      <c r="F70" s="56">
        <v>7461.3904624575143</v>
      </c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72"/>
      <c r="R70" s="72"/>
    </row>
    <row r="71" spans="1:177" ht="30" customHeight="1" x14ac:dyDescent="0.35">
      <c r="B71" s="75"/>
      <c r="C71" s="73" t="s">
        <v>124</v>
      </c>
      <c r="D71" s="56">
        <v>5433.5381833579386</v>
      </c>
      <c r="E71" s="57">
        <v>0</v>
      </c>
      <c r="F71" s="56">
        <v>5433.5381833579386</v>
      </c>
      <c r="G71" s="71"/>
      <c r="H71" s="71"/>
      <c r="I71" s="71"/>
      <c r="J71" s="71"/>
      <c r="K71" s="71"/>
      <c r="L71" s="71"/>
      <c r="M71" s="71"/>
      <c r="N71" s="71"/>
      <c r="O71" s="71"/>
      <c r="P71" s="72"/>
      <c r="Q71" s="72"/>
      <c r="R71" s="72"/>
    </row>
    <row r="72" spans="1:177" ht="30" customHeight="1" x14ac:dyDescent="0.35">
      <c r="B72" s="76"/>
      <c r="C72" s="73" t="s">
        <v>125</v>
      </c>
      <c r="D72" s="56">
        <v>7178.5438523702405</v>
      </c>
      <c r="E72" s="57">
        <v>0</v>
      </c>
      <c r="F72" s="56">
        <v>7178.5438523702405</v>
      </c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72"/>
      <c r="R72" s="72"/>
    </row>
    <row r="73" spans="1:177" ht="5.15" customHeight="1" x14ac:dyDescent="0.35">
      <c r="B73" s="41"/>
      <c r="C73" s="70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2"/>
      <c r="Q73" s="72"/>
      <c r="R73" s="72"/>
    </row>
    <row r="74" spans="1:177" ht="30" customHeight="1" x14ac:dyDescent="0.35">
      <c r="B74" s="54" t="s">
        <v>126</v>
      </c>
      <c r="C74" s="73" t="s">
        <v>127</v>
      </c>
      <c r="D74" s="56">
        <v>85007.68730000002</v>
      </c>
      <c r="E74" s="57">
        <v>0</v>
      </c>
      <c r="F74" s="56">
        <v>85233.164161100009</v>
      </c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72"/>
      <c r="R74" s="72"/>
    </row>
    <row r="75" spans="1:177" ht="5.15" customHeight="1" x14ac:dyDescent="0.35">
      <c r="B75" s="41"/>
      <c r="C75" s="70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2"/>
      <c r="Q75" s="72"/>
      <c r="R75" s="72"/>
    </row>
    <row r="76" spans="1:177" ht="30" customHeight="1" x14ac:dyDescent="0.35">
      <c r="B76" s="74" t="s">
        <v>128</v>
      </c>
      <c r="C76" s="73" t="s">
        <v>129</v>
      </c>
      <c r="D76" s="56">
        <v>1414067.2419813154</v>
      </c>
      <c r="E76" s="57">
        <v>0</v>
      </c>
      <c r="F76" s="57">
        <v>1409273.43218</v>
      </c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72"/>
      <c r="R76" s="72"/>
    </row>
    <row r="77" spans="1:177" ht="30" customHeight="1" x14ac:dyDescent="0.35">
      <c r="B77" s="76"/>
      <c r="C77" s="73" t="s">
        <v>130</v>
      </c>
      <c r="D77" s="56">
        <v>1493430.1132151864</v>
      </c>
      <c r="E77" s="57">
        <v>0</v>
      </c>
      <c r="F77" s="57">
        <v>1354775.2415355516</v>
      </c>
      <c r="G77" s="71"/>
      <c r="H77" s="71"/>
      <c r="I77" s="71"/>
      <c r="J77" s="71"/>
      <c r="K77" s="71"/>
      <c r="L77" s="71"/>
      <c r="M77" s="71"/>
      <c r="N77" s="71"/>
      <c r="O77" s="71"/>
      <c r="P77" s="72"/>
      <c r="Q77" s="72"/>
      <c r="R77" s="72"/>
    </row>
    <row r="78" spans="1:177" s="77" customFormat="1" ht="15" customHeight="1" x14ac:dyDescent="0.35">
      <c r="A78" s="53"/>
      <c r="C78" s="78"/>
      <c r="D78" s="78"/>
      <c r="E78" s="78"/>
      <c r="F78" s="79"/>
      <c r="G78" s="78"/>
      <c r="H78" s="78"/>
      <c r="I78" s="78"/>
      <c r="J78" s="78"/>
      <c r="K78" s="53"/>
      <c r="L78" s="53"/>
      <c r="M78" s="53"/>
      <c r="N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</row>
    <row r="79" spans="1:177" s="77" customFormat="1" ht="15" customHeight="1" x14ac:dyDescent="0.35">
      <c r="A79" s="53"/>
      <c r="B79" s="80" t="s">
        <v>131</v>
      </c>
      <c r="C79" s="78"/>
      <c r="D79" s="78"/>
      <c r="E79" s="78"/>
      <c r="F79" s="79"/>
      <c r="G79" s="78"/>
      <c r="H79" s="78"/>
      <c r="I79" s="78"/>
      <c r="J79" s="78"/>
      <c r="K79" s="53"/>
      <c r="L79" s="53"/>
      <c r="M79" s="53"/>
      <c r="N79" s="53"/>
      <c r="O79" s="81"/>
      <c r="P79" s="82"/>
      <c r="Q79" s="82"/>
      <c r="R79" s="82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</row>
    <row r="80" spans="1:177" s="77" customFormat="1" ht="15" customHeight="1" x14ac:dyDescent="0.35">
      <c r="A80" s="53"/>
      <c r="B80" s="80" t="s">
        <v>134</v>
      </c>
      <c r="C80" s="80"/>
      <c r="D80" s="80"/>
      <c r="E80" s="80"/>
      <c r="F80" s="80"/>
      <c r="G80" s="80"/>
      <c r="H80" s="80"/>
      <c r="I80" s="80"/>
      <c r="J80" s="78"/>
      <c r="K80" s="53"/>
      <c r="L80" s="53"/>
      <c r="M80" s="53"/>
      <c r="N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</row>
    <row r="81" spans="1:177" s="77" customFormat="1" ht="15" customHeight="1" x14ac:dyDescent="0.35">
      <c r="A81" s="53"/>
      <c r="B81" s="80" t="s">
        <v>135</v>
      </c>
      <c r="C81" s="78"/>
      <c r="D81" s="83"/>
      <c r="E81" s="78"/>
      <c r="F81" s="79"/>
      <c r="G81" s="78"/>
      <c r="H81" s="78"/>
      <c r="I81" s="78"/>
      <c r="J81" s="78"/>
      <c r="K81" s="53"/>
      <c r="L81" s="53"/>
      <c r="M81" s="53"/>
      <c r="N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</row>
    <row r="82" spans="1:177" s="77" customFormat="1" ht="15" customHeight="1" x14ac:dyDescent="0.35">
      <c r="A82" s="53"/>
      <c r="B82" s="80" t="s">
        <v>136</v>
      </c>
      <c r="C82" s="78"/>
      <c r="D82" s="78"/>
      <c r="E82" s="78"/>
      <c r="F82" s="79"/>
      <c r="G82" s="78"/>
      <c r="H82" s="78"/>
      <c r="I82" s="78"/>
      <c r="J82" s="78"/>
      <c r="K82" s="53"/>
      <c r="L82" s="53"/>
      <c r="M82" s="53"/>
      <c r="N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</row>
    <row r="83" spans="1:177" s="77" customFormat="1" ht="15" customHeight="1" x14ac:dyDescent="0.35">
      <c r="A83" s="53"/>
      <c r="B83" s="80" t="s">
        <v>137</v>
      </c>
      <c r="C83" s="78"/>
      <c r="D83" s="78"/>
      <c r="E83" s="78"/>
      <c r="F83" s="79"/>
      <c r="G83" s="78"/>
      <c r="H83" s="78"/>
      <c r="I83" s="78"/>
      <c r="J83" s="78"/>
      <c r="K83" s="53"/>
      <c r="L83" s="53"/>
      <c r="M83" s="53"/>
      <c r="N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</row>
    <row r="84" spans="1:177" s="77" customFormat="1" ht="15" customHeight="1" x14ac:dyDescent="0.35">
      <c r="A84" s="53"/>
      <c r="B84" s="80" t="s">
        <v>138</v>
      </c>
      <c r="C84" s="78"/>
      <c r="D84" s="78"/>
      <c r="E84" s="78"/>
      <c r="F84" s="79"/>
      <c r="G84" s="78"/>
      <c r="H84" s="78"/>
      <c r="I84" s="78"/>
      <c r="J84" s="78"/>
      <c r="K84" s="53"/>
      <c r="L84" s="53"/>
      <c r="M84" s="53"/>
      <c r="N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</row>
    <row r="85" spans="1:177" s="77" customFormat="1" ht="15" customHeight="1" x14ac:dyDescent="0.35">
      <c r="A85" s="53"/>
      <c r="B85" s="80" t="s">
        <v>139</v>
      </c>
      <c r="C85" s="78"/>
      <c r="D85" s="78"/>
      <c r="E85" s="78"/>
      <c r="F85" s="79"/>
      <c r="G85" s="78"/>
      <c r="H85" s="78"/>
      <c r="I85" s="78"/>
      <c r="J85" s="78"/>
      <c r="K85" s="53"/>
      <c r="L85" s="53"/>
      <c r="M85" s="53"/>
      <c r="N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</row>
    <row r="86" spans="1:177" s="77" customFormat="1" ht="15" customHeight="1" x14ac:dyDescent="0.35">
      <c r="A86" s="53"/>
      <c r="B86" s="80">
        <v>0</v>
      </c>
      <c r="C86" s="78"/>
      <c r="D86" s="84"/>
      <c r="E86" s="78"/>
      <c r="F86" s="79"/>
      <c r="G86" s="78"/>
      <c r="H86" s="78"/>
      <c r="I86" s="78"/>
      <c r="J86" s="78"/>
      <c r="K86" s="53"/>
      <c r="L86" s="53"/>
      <c r="M86" s="53"/>
      <c r="N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</row>
    <row r="87" spans="1:177" x14ac:dyDescent="0.35">
      <c r="K87" s="77"/>
      <c r="P87" s="85"/>
      <c r="Q87" s="85"/>
    </row>
    <row r="88" spans="1:177" x14ac:dyDescent="0.35">
      <c r="K88" s="77"/>
      <c r="P88" s="85"/>
      <c r="Q88" s="85"/>
    </row>
    <row r="89" spans="1:177" x14ac:dyDescent="0.35">
      <c r="K89" s="77"/>
      <c r="P89" s="85"/>
      <c r="Q89" s="85"/>
    </row>
  </sheetData>
  <dataConsolidate/>
  <mergeCells count="31">
    <mergeCell ref="E10:F10"/>
    <mergeCell ref="Q10:R10"/>
    <mergeCell ref="B12:C12"/>
    <mergeCell ref="B70:B72"/>
    <mergeCell ref="B76:B77"/>
    <mergeCell ref="M8:M10"/>
    <mergeCell ref="N8:N9"/>
    <mergeCell ref="O8:O10"/>
    <mergeCell ref="P8:P10"/>
    <mergeCell ref="Q8:Q9"/>
    <mergeCell ref="R8:R9"/>
    <mergeCell ref="M7:N7"/>
    <mergeCell ref="D8:D9"/>
    <mergeCell ref="E8:E9"/>
    <mergeCell ref="F8:F9"/>
    <mergeCell ref="G8:G10"/>
    <mergeCell ref="H8:H9"/>
    <mergeCell ref="I8:I10"/>
    <mergeCell ref="J8:J9"/>
    <mergeCell ref="K8:K10"/>
    <mergeCell ref="L8:L9"/>
    <mergeCell ref="B1:R1"/>
    <mergeCell ref="B2:R2"/>
    <mergeCell ref="B6:C10"/>
    <mergeCell ref="D6:D7"/>
    <mergeCell ref="E6:F6"/>
    <mergeCell ref="G6:H7"/>
    <mergeCell ref="I6:J7"/>
    <mergeCell ref="K6:O6"/>
    <mergeCell ref="P6:R7"/>
    <mergeCell ref="K7:L7"/>
  </mergeCells>
  <printOptions horizontalCentered="1"/>
  <pageMargins left="0.19685039370078741" right="0.19685039370078741" top="0.59055118110236227" bottom="0.19685039370078741" header="0" footer="0.19685039370078741"/>
  <pageSetup paperSize="9" scale="35" fitToHeight="0" orientation="landscape" r:id="rId1"/>
  <headerFooter>
    <oddFooter>&amp;C&amp;12Pág. &amp;P/&amp;N</oddFooter>
  </headerFooter>
  <rowBreaks count="1" manualBreakCount="1">
    <brk id="36" min="1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ProSel_OP</vt:lpstr>
      <vt:lpstr>ProSel_OP!Área_de_Impressão</vt:lpstr>
      <vt:lpstr>ProSel_OP!Títulos_de_Impressão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Bernardo</dc:creator>
  <cp:lastModifiedBy>Teresa Bernardo</cp:lastModifiedBy>
  <cp:lastPrinted>2024-04-05T17:15:55Z</cp:lastPrinted>
  <dcterms:created xsi:type="dcterms:W3CDTF">2024-04-05T17:15:36Z</dcterms:created>
  <dcterms:modified xsi:type="dcterms:W3CDTF">2024-04-05T17:17:06Z</dcterms:modified>
</cp:coreProperties>
</file>